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36" windowWidth="15456" windowHeight="10356" activeTab="2"/>
  </bookViews>
  <sheets>
    <sheet name="Contents" sheetId="1" r:id="rId1"/>
    <sheet name="Demography" sheetId="2" r:id="rId2"/>
    <sheet name="Study A" sheetId="3" r:id="rId3"/>
    <sheet name="Study B" sheetId="4" r:id="rId4"/>
  </sheets>
  <definedNames/>
  <calcPr fullCalcOnLoad="1"/>
</workbook>
</file>

<file path=xl/sharedStrings.xml><?xml version="1.0" encoding="utf-8"?>
<sst xmlns="http://schemas.openxmlformats.org/spreadsheetml/2006/main" count="216" uniqueCount="63">
  <si>
    <r>
      <t xml:space="preserve">The </t>
    </r>
    <r>
      <rPr>
        <b/>
        <sz val="11"/>
        <rFont val="Geneva"/>
        <family val="0"/>
      </rPr>
      <t>'Demography'</t>
    </r>
    <r>
      <rPr>
        <sz val="11"/>
        <rFont val="Arial"/>
        <family val="0"/>
      </rPr>
      <t xml:space="preserve"> worksheet contains basic information about the 12 subjects. The first three participated in Study A, the following nine participated in Study B.</t>
    </r>
  </si>
  <si>
    <r>
      <t>The two worksheets, '</t>
    </r>
    <r>
      <rPr>
        <b/>
        <sz val="11"/>
        <rFont val="Arial"/>
        <family val="0"/>
      </rPr>
      <t>Study A</t>
    </r>
    <r>
      <rPr>
        <sz val="11"/>
        <rFont val="Arial"/>
        <family val="0"/>
      </rPr>
      <t>' and '</t>
    </r>
    <r>
      <rPr>
        <b/>
        <sz val="11"/>
        <rFont val="Arial"/>
        <family val="0"/>
      </rPr>
      <t>Study B</t>
    </r>
    <r>
      <rPr>
        <sz val="11"/>
        <rFont val="Arial"/>
        <family val="0"/>
      </rPr>
      <t xml:space="preserve">', contain data from the two reported experiments. </t>
    </r>
  </si>
  <si>
    <t>Gaze Speed (degrees/second)</t>
  </si>
  <si>
    <t xml:space="preserve"> 15º Eccentricity</t>
  </si>
  <si>
    <t xml:space="preserve"> 15º 
Eccentricity</t>
  </si>
  <si>
    <t xml:space="preserve"> 22º 
Eccentricity</t>
  </si>
  <si>
    <t xml:space="preserve"> 29º 
Eccentricity</t>
  </si>
  <si>
    <t>Search Time (seconds)</t>
  </si>
  <si>
    <t>Figure 8b:   Directness of Visual Search</t>
  </si>
  <si>
    <t>Figure 6:  Relative Improvement with Contour Cues
Search Time</t>
  </si>
  <si>
    <t>Search Time</t>
  </si>
  <si>
    <t>RP</t>
  </si>
  <si>
    <t>MIN =</t>
  </si>
  <si>
    <t xml:space="preserve">MAX = </t>
  </si>
  <si>
    <r>
      <t xml:space="preserve">Luo, G., Peli, E.  (2006). 
</t>
    </r>
    <r>
      <rPr>
        <b/>
        <sz val="11"/>
        <rFont val="Arial"/>
        <family val="0"/>
      </rPr>
      <t xml:space="preserve">Use of an Augmented-vision Device for Visual Search by Patients with Tunnel Vision
</t>
    </r>
  </si>
  <si>
    <t>Figure 9:  Search Time Versus Product of Directness and Speed</t>
  </si>
  <si>
    <t xml:space="preserve"> 22º Eccentricity</t>
  </si>
  <si>
    <t xml:space="preserve"> 29º Eccentricity</t>
  </si>
  <si>
    <t>Choroideremia (CHM)</t>
  </si>
  <si>
    <t>STDEV =</t>
  </si>
  <si>
    <t>Eccentricity
(degrees)</t>
  </si>
  <si>
    <t>Subject
 #</t>
  </si>
  <si>
    <t>Study
 A or B</t>
  </si>
  <si>
    <t>Subject  #</t>
  </si>
  <si>
    <t>SUBJECT   #1</t>
  </si>
  <si>
    <t>SUBJECT  #2</t>
  </si>
  <si>
    <t>SUBJECT  #3</t>
  </si>
  <si>
    <t>STUDY A
Subjects sat 32 inches from rear projection screen</t>
  </si>
  <si>
    <t>STUDY  B
Subjects sat 50 inches from rear projection screen</t>
  </si>
  <si>
    <t xml:space="preserve">3 Subjects with Visual Fields &lt;  10º </t>
  </si>
  <si>
    <t xml:space="preserve">6 Subjects with Visual Fields &gt;  10º </t>
  </si>
  <si>
    <t>Figure 7:    Search Times of Smaller-area Search ( 66º by 54º)</t>
  </si>
  <si>
    <t>STUDY A
Subjects sat 32 inches from rear projector screen</t>
  </si>
  <si>
    <t>Directness</t>
  </si>
  <si>
    <r>
      <t>This workbook is provided to you to share data reported in</t>
    </r>
    <r>
      <rPr>
        <sz val="12"/>
        <rFont val="Arial"/>
        <family val="0"/>
      </rPr>
      <t xml:space="preserve">: </t>
    </r>
  </si>
  <si>
    <t>Age</t>
  </si>
  <si>
    <t>Diagnosis</t>
  </si>
  <si>
    <t xml:space="preserve"> Binocular</t>
  </si>
  <si>
    <t>A</t>
  </si>
  <si>
    <t>B</t>
  </si>
  <si>
    <t>DEMOGRAPHY</t>
  </si>
  <si>
    <t>Visual Search:
 Use of Augmented-Vision Device by patients with Tunnel Vision</t>
  </si>
  <si>
    <t>Visual Search:
Use of Augmented-Vision Device by patients with Tunnel Vision</t>
  </si>
  <si>
    <t>Target Size</t>
  </si>
  <si>
    <t>STUDY A
Subjects sat 32 inches from rear projector</t>
  </si>
  <si>
    <t>Number of targets =</t>
  </si>
  <si>
    <t>Mean =</t>
  </si>
  <si>
    <t>SEM =</t>
  </si>
  <si>
    <t>Gaze Speed =</t>
  </si>
  <si>
    <t>Without Cues</t>
  </si>
  <si>
    <t>Auditory Cues</t>
  </si>
  <si>
    <t>Contour Cues</t>
  </si>
  <si>
    <r>
      <t xml:space="preserve">Visual Fields - VF </t>
    </r>
    <r>
      <rPr>
        <b/>
        <sz val="11"/>
        <rFont val="Arial"/>
        <family val="0"/>
      </rPr>
      <t>(Degrees)</t>
    </r>
  </si>
  <si>
    <t>Visual Acuity - VA
(logMAR)</t>
  </si>
  <si>
    <t>For all subjects:
AVERAGE =</t>
  </si>
  <si>
    <t xml:space="preserve"> Display Eye  </t>
  </si>
  <si>
    <t>Figures 5 and 8a</t>
  </si>
  <si>
    <t>Mean Gaze Speed of all three subjects</t>
  </si>
  <si>
    <t xml:space="preserve">Gang </t>
  </si>
  <si>
    <t xml:space="preserve">I think that Target number should be changed to say: </t>
  </si>
  <si>
    <r>
      <t xml:space="preserve">Trial #
</t>
    </r>
    <r>
      <rPr>
        <b/>
        <sz val="8"/>
        <rFont val="Arial"/>
        <family val="2"/>
      </rPr>
      <t>trials with poor eye tracking  discarded</t>
    </r>
  </si>
  <si>
    <t>These are not really target number which implies target location or order</t>
  </si>
  <si>
    <r>
      <t xml:space="preserve">Trial #
</t>
    </r>
    <r>
      <rPr>
        <b/>
        <sz val="8"/>
        <rFont val="Arial"/>
        <family val="2"/>
      </rPr>
      <t>trials of poor eye tracking  discarded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</si>
</sst>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000"/>
    <numFmt numFmtId="174" formatCode="0.000000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1"/>
      <name val="Arial"/>
      <family val="0"/>
    </font>
    <font>
      <b/>
      <sz val="14"/>
      <name val="Arial"/>
      <family val="0"/>
    </font>
    <font>
      <sz val="11"/>
      <name val="Arial"/>
      <family val="0"/>
    </font>
    <font>
      <b/>
      <sz val="12"/>
      <name val="Times"/>
      <family val="0"/>
    </font>
    <font>
      <sz val="8"/>
      <name val="Verdana"/>
      <family val="0"/>
    </font>
    <font>
      <b/>
      <sz val="11"/>
      <name val="Geneva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2" fontId="0" fillId="0" borderId="0" xfId="0" applyNumberFormat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5" fillId="6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5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right" vertical="center"/>
    </xf>
    <xf numFmtId="0" fontId="7" fillId="5" borderId="11" xfId="0" applyFont="1" applyFill="1" applyBorder="1" applyAlignment="1">
      <alignment horizontal="right" vertical="center"/>
    </xf>
    <xf numFmtId="164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2" xfId="0" applyNumberForma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7" fillId="2" borderId="6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2" fontId="0" fillId="0" borderId="0" xfId="0" applyNumberFormat="1" applyBorder="1" applyAlignment="1" quotePrefix="1">
      <alignment horizontal="center"/>
    </xf>
    <xf numFmtId="2" fontId="0" fillId="0" borderId="0" xfId="0" applyNumberFormat="1" applyBorder="1" applyAlignment="1">
      <alignment horizontal="center"/>
    </xf>
    <xf numFmtId="0" fontId="10" fillId="2" borderId="2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wrapText="1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7" borderId="2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Alignment="1" quotePrefix="1">
      <alignment horizontal="center"/>
    </xf>
    <xf numFmtId="2" fontId="0" fillId="0" borderId="0" xfId="0" applyNumberFormat="1" applyFill="1" applyAlignment="1">
      <alignment horizontal="center"/>
    </xf>
    <xf numFmtId="0" fontId="10" fillId="7" borderId="2" xfId="0" applyFont="1" applyFill="1" applyBorder="1" applyAlignment="1">
      <alignment horizontal="center" wrapText="1"/>
    </xf>
    <xf numFmtId="164" fontId="0" fillId="0" borderId="10" xfId="0" applyNumberFormat="1" applyBorder="1" applyAlignment="1">
      <alignment horizontal="center"/>
    </xf>
    <xf numFmtId="2" fontId="0" fillId="0" borderId="10" xfId="0" applyNumberFormat="1" applyBorder="1" applyAlignment="1" quotePrefix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9" xfId="0" applyNumberFormat="1" applyBorder="1" applyAlignment="1" quotePrefix="1">
      <alignment horizontal="center"/>
    </xf>
    <xf numFmtId="2" fontId="0" fillId="0" borderId="21" xfId="0" applyNumberFormat="1" applyBorder="1" applyAlignment="1" quotePrefix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wrapText="1"/>
    </xf>
    <xf numFmtId="0" fontId="5" fillId="6" borderId="6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/>
    </xf>
    <xf numFmtId="0" fontId="0" fillId="5" borderId="9" xfId="0" applyFill="1" applyBorder="1" applyAlignment="1">
      <alignment/>
    </xf>
    <xf numFmtId="0" fontId="0" fillId="0" borderId="2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5" borderId="9" xfId="0" applyFont="1" applyFill="1" applyBorder="1" applyAlignment="1">
      <alignment horizontal="right"/>
    </xf>
    <xf numFmtId="0" fontId="5" fillId="5" borderId="11" xfId="0" applyFont="1" applyFill="1" applyBorder="1" applyAlignment="1">
      <alignment horizontal="right"/>
    </xf>
    <xf numFmtId="0" fontId="9" fillId="0" borderId="10" xfId="0" applyFont="1" applyBorder="1" applyAlignment="1">
      <alignment/>
    </xf>
    <xf numFmtId="1" fontId="9" fillId="0" borderId="12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5" fillId="5" borderId="27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5" fillId="4" borderId="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right" vertical="center"/>
    </xf>
    <xf numFmtId="0" fontId="7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/>
    </xf>
    <xf numFmtId="0" fontId="5" fillId="0" borderId="27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wrapText="1"/>
    </xf>
    <xf numFmtId="0" fontId="8" fillId="3" borderId="28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/>
    </xf>
    <xf numFmtId="0" fontId="5" fillId="8" borderId="31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33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33" xfId="0" applyFont="1" applyFill="1" applyBorder="1" applyAlignment="1">
      <alignment horizontal="center" vertical="center"/>
    </xf>
    <xf numFmtId="0" fontId="5" fillId="8" borderId="39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5" fillId="7" borderId="39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5" fillId="9" borderId="33" xfId="0" applyFont="1" applyFill="1" applyBorder="1" applyAlignment="1">
      <alignment horizontal="center" vertical="center"/>
    </xf>
    <xf numFmtId="0" fontId="5" fillId="9" borderId="39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10" fillId="6" borderId="39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8" fillId="5" borderId="40" xfId="0" applyFont="1" applyFill="1" applyBorder="1" applyAlignment="1">
      <alignment horizontal="center" vertical="center" wrapText="1"/>
    </xf>
    <xf numFmtId="0" fontId="8" fillId="5" borderId="41" xfId="0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center" vertical="center" wrapText="1"/>
    </xf>
    <xf numFmtId="0" fontId="5" fillId="5" borderId="43" xfId="0" applyFont="1" applyFill="1" applyBorder="1" applyAlignment="1">
      <alignment horizontal="left" vertical="center" wrapText="1"/>
    </xf>
    <xf numFmtId="0" fontId="5" fillId="5" borderId="44" xfId="0" applyFont="1" applyFill="1" applyBorder="1" applyAlignment="1">
      <alignment horizontal="left" vertical="center" wrapText="1"/>
    </xf>
    <xf numFmtId="0" fontId="5" fillId="5" borderId="45" xfId="0" applyFont="1" applyFill="1" applyBorder="1" applyAlignment="1">
      <alignment horizontal="left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3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39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left" vertical="center"/>
    </xf>
    <xf numFmtId="0" fontId="5" fillId="5" borderId="22" xfId="0" applyFont="1" applyFill="1" applyBorder="1" applyAlignment="1">
      <alignment horizontal="left" vertical="center"/>
    </xf>
    <xf numFmtId="0" fontId="5" fillId="5" borderId="23" xfId="0" applyFont="1" applyFill="1" applyBorder="1" applyAlignment="1">
      <alignment horizontal="left" vertical="center"/>
    </xf>
    <xf numFmtId="0" fontId="5" fillId="5" borderId="43" xfId="0" applyFont="1" applyFill="1" applyBorder="1" applyAlignment="1">
      <alignment horizontal="left" wrapText="1"/>
    </xf>
    <xf numFmtId="0" fontId="5" fillId="5" borderId="44" xfId="0" applyFont="1" applyFill="1" applyBorder="1" applyAlignment="1">
      <alignment horizontal="left"/>
    </xf>
    <xf numFmtId="0" fontId="5" fillId="5" borderId="45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24" sqref="B24"/>
    </sheetView>
  </sheetViews>
  <sheetFormatPr defaultColWidth="9.140625" defaultRowHeight="12.75"/>
  <cols>
    <col min="1" max="3" width="11.57421875" style="0" customWidth="1"/>
    <col min="4" max="4" width="25.7109375" style="0" customWidth="1"/>
    <col min="5" max="16384" width="11.57421875" style="0" customWidth="1"/>
  </cols>
  <sheetData>
    <row r="1" spans="1:4" ht="25.5" customHeight="1">
      <c r="A1" s="151" t="s">
        <v>34</v>
      </c>
      <c r="B1" s="151"/>
      <c r="C1" s="151"/>
      <c r="D1" s="151"/>
    </row>
    <row r="2" spans="1:4" ht="42.75" customHeight="1">
      <c r="A2" s="152" t="s">
        <v>14</v>
      </c>
      <c r="B2" s="152"/>
      <c r="C2" s="152"/>
      <c r="D2" s="152"/>
    </row>
    <row r="4" spans="1:4" ht="42.75" customHeight="1">
      <c r="A4" s="152" t="s">
        <v>0</v>
      </c>
      <c r="B4" s="152"/>
      <c r="C4" s="152"/>
      <c r="D4" s="152"/>
    </row>
    <row r="6" spans="1:4" ht="27" customHeight="1">
      <c r="A6" s="153" t="s">
        <v>1</v>
      </c>
      <c r="B6" s="153"/>
      <c r="C6" s="153"/>
      <c r="D6" s="153"/>
    </row>
  </sheetData>
  <mergeCells count="4">
    <mergeCell ref="A1:D1"/>
    <mergeCell ref="A2:D2"/>
    <mergeCell ref="A4:D4"/>
    <mergeCell ref="A6:D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="75" zoomScaleNormal="75" workbookViewId="0" topLeftCell="A1">
      <selection activeCell="G27" sqref="G27"/>
    </sheetView>
  </sheetViews>
  <sheetFormatPr defaultColWidth="9.140625" defaultRowHeight="12.75"/>
  <cols>
    <col min="1" max="1" width="11.57421875" style="0" customWidth="1"/>
    <col min="2" max="2" width="16.7109375" style="0" customWidth="1"/>
    <col min="3" max="3" width="10.7109375" style="8" customWidth="1"/>
    <col min="4" max="4" width="13.00390625" style="0" customWidth="1"/>
    <col min="5" max="5" width="11.57421875" style="0" customWidth="1"/>
    <col min="6" max="6" width="11.00390625" style="0" customWidth="1"/>
    <col min="7" max="7" width="12.28125" style="0" customWidth="1"/>
    <col min="8" max="8" width="13.28125" style="0" customWidth="1"/>
    <col min="9" max="16384" width="11.57421875" style="0" customWidth="1"/>
  </cols>
  <sheetData>
    <row r="1" spans="1:8" ht="30" customHeight="1">
      <c r="A1" s="160" t="s">
        <v>41</v>
      </c>
      <c r="B1" s="161"/>
      <c r="C1" s="154" t="s">
        <v>40</v>
      </c>
      <c r="D1" s="155"/>
      <c r="E1" s="155"/>
      <c r="F1" s="155"/>
      <c r="G1" s="155"/>
      <c r="H1" s="156"/>
    </row>
    <row r="2" spans="1:10" ht="24.75" customHeight="1">
      <c r="A2" s="162"/>
      <c r="B2" s="163"/>
      <c r="C2" s="157"/>
      <c r="D2" s="158"/>
      <c r="E2" s="158"/>
      <c r="F2" s="158"/>
      <c r="G2" s="158"/>
      <c r="H2" s="159"/>
      <c r="J2" s="9"/>
    </row>
    <row r="3" spans="1:10" ht="39.75" customHeight="1">
      <c r="A3" s="162"/>
      <c r="B3" s="163"/>
      <c r="C3" s="166" t="s">
        <v>35</v>
      </c>
      <c r="D3" s="168" t="s">
        <v>52</v>
      </c>
      <c r="E3" s="169"/>
      <c r="F3" s="170" t="s">
        <v>53</v>
      </c>
      <c r="G3" s="171"/>
      <c r="H3" s="164" t="s">
        <v>36</v>
      </c>
      <c r="J3" s="9"/>
    </row>
    <row r="4" spans="1:8" ht="30.75" customHeight="1">
      <c r="A4" s="98" t="s">
        <v>21</v>
      </c>
      <c r="B4" s="99" t="s">
        <v>22</v>
      </c>
      <c r="C4" s="167"/>
      <c r="D4" s="96" t="s">
        <v>37</v>
      </c>
      <c r="E4" s="97" t="s">
        <v>55</v>
      </c>
      <c r="F4" s="71" t="s">
        <v>37</v>
      </c>
      <c r="G4" s="112" t="s">
        <v>55</v>
      </c>
      <c r="H4" s="165"/>
    </row>
    <row r="5" spans="1:8" ht="15" customHeight="1">
      <c r="A5" s="33">
        <v>1</v>
      </c>
      <c r="B5" s="50" t="s">
        <v>38</v>
      </c>
      <c r="C5" s="69">
        <v>51</v>
      </c>
      <c r="D5" s="123">
        <v>7.6</v>
      </c>
      <c r="E5" s="103">
        <v>7</v>
      </c>
      <c r="F5" s="67">
        <v>0.32</v>
      </c>
      <c r="G5" s="69">
        <v>0.32</v>
      </c>
      <c r="H5" s="113" t="s">
        <v>11</v>
      </c>
    </row>
    <row r="6" spans="1:8" ht="26.25">
      <c r="A6" s="94">
        <v>2</v>
      </c>
      <c r="B6" s="95" t="s">
        <v>38</v>
      </c>
      <c r="C6" s="10">
        <v>63</v>
      </c>
      <c r="D6" s="124">
        <v>9.8</v>
      </c>
      <c r="E6" s="49">
        <v>9</v>
      </c>
      <c r="F6" s="14">
        <v>0.02</v>
      </c>
      <c r="G6" s="10">
        <v>0.02</v>
      </c>
      <c r="H6" s="114" t="s">
        <v>18</v>
      </c>
    </row>
    <row r="7" spans="1:8" s="7" customFormat="1" ht="13.5" customHeight="1">
      <c r="A7" s="94">
        <v>3</v>
      </c>
      <c r="B7" s="95" t="s">
        <v>38</v>
      </c>
      <c r="C7" s="131">
        <v>41</v>
      </c>
      <c r="D7" s="124">
        <v>10.5</v>
      </c>
      <c r="E7" s="49">
        <v>10</v>
      </c>
      <c r="F7" s="14">
        <v>0.14</v>
      </c>
      <c r="G7" s="10">
        <v>0.16</v>
      </c>
      <c r="H7" s="132" t="s">
        <v>11</v>
      </c>
    </row>
    <row r="8" spans="1:8" ht="12.75">
      <c r="A8" s="33">
        <v>4</v>
      </c>
      <c r="B8" s="51" t="s">
        <v>39</v>
      </c>
      <c r="C8" s="69">
        <v>58</v>
      </c>
      <c r="D8" s="124">
        <v>16.3</v>
      </c>
      <c r="E8" s="103">
        <v>16</v>
      </c>
      <c r="F8" s="68">
        <v>0.36</v>
      </c>
      <c r="G8" s="69">
        <v>0.36</v>
      </c>
      <c r="H8" s="115" t="s">
        <v>11</v>
      </c>
    </row>
    <row r="9" spans="1:8" ht="12.75">
      <c r="A9" s="33">
        <v>5</v>
      </c>
      <c r="B9" s="51" t="s">
        <v>39</v>
      </c>
      <c r="C9" s="69">
        <v>47</v>
      </c>
      <c r="D9" s="124">
        <v>8.1</v>
      </c>
      <c r="E9" s="103">
        <v>8</v>
      </c>
      <c r="F9" s="68">
        <v>0.37</v>
      </c>
      <c r="G9" s="69">
        <v>0.5</v>
      </c>
      <c r="H9" s="115" t="s">
        <v>11</v>
      </c>
    </row>
    <row r="10" spans="1:8" ht="12.75">
      <c r="A10" s="33">
        <v>6</v>
      </c>
      <c r="B10" s="51" t="s">
        <v>39</v>
      </c>
      <c r="C10" s="69">
        <v>54</v>
      </c>
      <c r="D10" s="124">
        <v>7.2</v>
      </c>
      <c r="E10" s="103">
        <v>7.2</v>
      </c>
      <c r="F10" s="68">
        <v>0.3</v>
      </c>
      <c r="G10" s="69">
        <v>0.18</v>
      </c>
      <c r="H10" s="115" t="s">
        <v>11</v>
      </c>
    </row>
    <row r="11" spans="1:8" ht="12.75">
      <c r="A11" s="33">
        <v>7</v>
      </c>
      <c r="B11" s="51" t="s">
        <v>39</v>
      </c>
      <c r="C11" s="69">
        <v>43</v>
      </c>
      <c r="D11" s="124">
        <v>12.2</v>
      </c>
      <c r="E11" s="103">
        <v>12</v>
      </c>
      <c r="F11" s="68">
        <v>0.18</v>
      </c>
      <c r="G11" s="69">
        <v>0.18</v>
      </c>
      <c r="H11" s="115" t="s">
        <v>11</v>
      </c>
    </row>
    <row r="12" spans="1:8" ht="12.75">
      <c r="A12" s="33">
        <v>8</v>
      </c>
      <c r="B12" s="51" t="s">
        <v>39</v>
      </c>
      <c r="C12" s="69">
        <v>54</v>
      </c>
      <c r="D12" s="124">
        <v>16.4</v>
      </c>
      <c r="E12" s="103">
        <v>16</v>
      </c>
      <c r="F12" s="68">
        <v>0.18</v>
      </c>
      <c r="G12" s="69">
        <v>0.18</v>
      </c>
      <c r="H12" s="115" t="s">
        <v>11</v>
      </c>
    </row>
    <row r="13" spans="1:8" ht="12.75">
      <c r="A13" s="33">
        <v>9</v>
      </c>
      <c r="B13" s="51" t="s">
        <v>39</v>
      </c>
      <c r="C13" s="69">
        <v>36</v>
      </c>
      <c r="D13" s="124">
        <v>13.5</v>
      </c>
      <c r="E13" s="103">
        <v>10</v>
      </c>
      <c r="F13" s="68">
        <v>0.18</v>
      </c>
      <c r="G13" s="69">
        <v>0.18</v>
      </c>
      <c r="H13" s="115" t="s">
        <v>11</v>
      </c>
    </row>
    <row r="14" spans="1:8" ht="12.75">
      <c r="A14" s="33">
        <v>10</v>
      </c>
      <c r="B14" s="51" t="s">
        <v>39</v>
      </c>
      <c r="C14" s="69">
        <v>66</v>
      </c>
      <c r="D14" s="124">
        <v>13.6</v>
      </c>
      <c r="E14" s="103">
        <v>13</v>
      </c>
      <c r="F14" s="68">
        <v>0.31</v>
      </c>
      <c r="G14" s="69">
        <v>0.36</v>
      </c>
      <c r="H14" s="115" t="s">
        <v>11</v>
      </c>
    </row>
    <row r="15" spans="1:8" ht="12.75">
      <c r="A15" s="33">
        <v>11</v>
      </c>
      <c r="B15" s="51" t="s">
        <v>39</v>
      </c>
      <c r="C15" s="69">
        <v>58</v>
      </c>
      <c r="D15" s="124">
        <v>8.3</v>
      </c>
      <c r="E15" s="103">
        <v>6.7</v>
      </c>
      <c r="F15" s="68">
        <v>0</v>
      </c>
      <c r="G15" s="69">
        <v>0.18</v>
      </c>
      <c r="H15" s="115" t="s">
        <v>11</v>
      </c>
    </row>
    <row r="16" spans="1:8" ht="13.5" thickBot="1">
      <c r="A16" s="35">
        <v>12</v>
      </c>
      <c r="B16" s="52" t="s">
        <v>39</v>
      </c>
      <c r="C16" s="70">
        <v>55</v>
      </c>
      <c r="D16" s="125">
        <v>12.2</v>
      </c>
      <c r="E16" s="104">
        <v>11.4</v>
      </c>
      <c r="F16" s="102">
        <v>0.26</v>
      </c>
      <c r="G16" s="70">
        <v>0.26</v>
      </c>
      <c r="H16" s="116" t="s">
        <v>11</v>
      </c>
    </row>
    <row r="17" spans="1:7" ht="46.5">
      <c r="A17" s="8"/>
      <c r="B17" s="127" t="s">
        <v>54</v>
      </c>
      <c r="C17" s="105">
        <f>AVERAGE(C5:C16)</f>
        <v>52.166666666666664</v>
      </c>
      <c r="D17" s="106">
        <f>AVERAGE(D5:D16)</f>
        <v>11.308333333333332</v>
      </c>
      <c r="E17" s="106">
        <f>AVERAGE(E5:E16)</f>
        <v>10.525</v>
      </c>
      <c r="F17" s="107">
        <f>AVERAGE(F5:F16)</f>
        <v>0.21833333333333335</v>
      </c>
      <c r="G17" s="108">
        <f>AVERAGE(G5:G16)</f>
        <v>0.24</v>
      </c>
    </row>
    <row r="18" spans="1:7" ht="15">
      <c r="A18" s="8"/>
      <c r="B18" s="117" t="s">
        <v>19</v>
      </c>
      <c r="C18" s="109">
        <f>STDEV(C5:C16)</f>
        <v>8.993263472109998</v>
      </c>
      <c r="D18" s="110"/>
      <c r="E18" s="110"/>
      <c r="F18" s="110"/>
      <c r="G18" s="119"/>
    </row>
    <row r="19" spans="1:7" ht="15">
      <c r="A19" s="8"/>
      <c r="B19" s="117" t="s">
        <v>12</v>
      </c>
      <c r="C19" s="18">
        <f>MIN(C5:C16)</f>
        <v>36</v>
      </c>
      <c r="D19" s="126">
        <f>MIN(D5:D16)</f>
        <v>7.2</v>
      </c>
      <c r="E19" s="126">
        <f>MIN(E5:E16)</f>
        <v>6.7</v>
      </c>
      <c r="F19" s="18">
        <f>MIN(F5:F16)</f>
        <v>0</v>
      </c>
      <c r="G19" s="111">
        <f>MIN(G5:G16)</f>
        <v>0.02</v>
      </c>
    </row>
    <row r="20" spans="1:7" ht="15.75" thickBot="1">
      <c r="A20" s="8"/>
      <c r="B20" s="118" t="s">
        <v>13</v>
      </c>
      <c r="C20" s="120">
        <f>MAX(C5:C16)</f>
        <v>66</v>
      </c>
      <c r="D20" s="120">
        <f>MAX(D5:D16)</f>
        <v>16.4</v>
      </c>
      <c r="E20" s="120">
        <f>MAX(E5:E16)</f>
        <v>16</v>
      </c>
      <c r="F20" s="121">
        <f>MAX(F5:F16)</f>
        <v>0.37</v>
      </c>
      <c r="G20" s="122">
        <f>MAX(G5:G16)</f>
        <v>0.5</v>
      </c>
    </row>
    <row r="21" ht="12.75">
      <c r="A21" s="8"/>
    </row>
    <row r="22" ht="12.75">
      <c r="A22" s="8"/>
    </row>
    <row r="23" ht="12.75">
      <c r="A23" s="8"/>
    </row>
    <row r="24" ht="12.75">
      <c r="A24" s="8"/>
    </row>
  </sheetData>
  <mergeCells count="6">
    <mergeCell ref="C1:H2"/>
    <mergeCell ref="A1:B3"/>
    <mergeCell ref="H3:H4"/>
    <mergeCell ref="C3:C4"/>
    <mergeCell ref="D3:E3"/>
    <mergeCell ref="F3:G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86"/>
  <sheetViews>
    <sheetView tabSelected="1" zoomScale="75" zoomScaleNormal="75" workbookViewId="0" topLeftCell="A1">
      <pane xSplit="1" ySplit="5" topLeftCell="B4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75" sqref="H75"/>
    </sheetView>
  </sheetViews>
  <sheetFormatPr defaultColWidth="9.140625" defaultRowHeight="12.75"/>
  <cols>
    <col min="1" max="1" width="19.28125" style="0" customWidth="1"/>
    <col min="2" max="2" width="13.57421875" style="7" customWidth="1"/>
    <col min="3" max="3" width="7.7109375" style="7" customWidth="1"/>
    <col min="4" max="4" width="8.7109375" style="7" customWidth="1"/>
    <col min="5" max="5" width="12.28125" style="7" customWidth="1"/>
    <col min="6" max="6" width="13.28125" style="7" customWidth="1"/>
    <col min="7" max="8" width="8.7109375" style="7" customWidth="1"/>
    <col min="9" max="9" width="12.57421875" style="7" customWidth="1"/>
    <col min="10" max="10" width="13.28125" style="7" customWidth="1"/>
    <col min="11" max="12" width="8.7109375" style="7" customWidth="1"/>
    <col min="13" max="13" width="12.00390625" style="7" customWidth="1"/>
    <col min="14" max="14" width="12.8515625" style="0" customWidth="1"/>
    <col min="15" max="16" width="8.7109375" style="0" customWidth="1"/>
    <col min="17" max="17" width="12.140625" style="0" customWidth="1"/>
    <col min="18" max="18" width="12.8515625" style="0" customWidth="1"/>
    <col min="19" max="20" width="8.7109375" style="0" customWidth="1"/>
    <col min="21" max="21" width="12.28125" style="0" customWidth="1"/>
    <col min="22" max="22" width="13.28125" style="0" customWidth="1"/>
    <col min="23" max="24" width="8.7109375" style="0" customWidth="1"/>
    <col min="25" max="25" width="12.00390625" style="0" customWidth="1"/>
    <col min="26" max="26" width="13.00390625" style="0" customWidth="1"/>
    <col min="27" max="28" width="8.7109375" style="0" customWidth="1"/>
    <col min="29" max="29" width="12.28125" style="0" customWidth="1"/>
    <col min="30" max="30" width="13.00390625" style="0" customWidth="1"/>
    <col min="31" max="32" width="8.7109375" style="0" customWidth="1"/>
    <col min="33" max="33" width="12.00390625" style="0" customWidth="1"/>
    <col min="34" max="34" width="13.28125" style="0" customWidth="1"/>
    <col min="35" max="36" width="8.7109375" style="0" customWidth="1"/>
    <col min="37" max="37" width="12.28125" style="0" customWidth="1"/>
    <col min="38" max="16384" width="8.7109375" style="0" customWidth="1"/>
  </cols>
  <sheetData>
    <row r="1" spans="1:37" ht="22.5" customHeight="1">
      <c r="A1" s="160" t="s">
        <v>42</v>
      </c>
      <c r="B1" s="173" t="s">
        <v>32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3" t="s">
        <v>44</v>
      </c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3" t="s">
        <v>27</v>
      </c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6"/>
    </row>
    <row r="2" spans="1:37" ht="22.5" customHeight="1">
      <c r="A2" s="162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7"/>
    </row>
    <row r="3" spans="1:37" ht="31.5" customHeight="1">
      <c r="A3" s="162"/>
      <c r="B3" s="172" t="s">
        <v>24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8" t="s">
        <v>25</v>
      </c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78" t="s">
        <v>26</v>
      </c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9"/>
    </row>
    <row r="4" spans="1:37" ht="51.75" customHeight="1">
      <c r="A4" s="162"/>
      <c r="B4" s="180" t="s">
        <v>49</v>
      </c>
      <c r="C4" s="150"/>
      <c r="D4" s="150"/>
      <c r="E4" s="150"/>
      <c r="F4" s="181" t="s">
        <v>50</v>
      </c>
      <c r="G4" s="181"/>
      <c r="H4" s="181"/>
      <c r="I4" s="181"/>
      <c r="J4" s="182" t="s">
        <v>51</v>
      </c>
      <c r="K4" s="182"/>
      <c r="L4" s="182"/>
      <c r="M4" s="182"/>
      <c r="N4" s="180" t="s">
        <v>49</v>
      </c>
      <c r="O4" s="150"/>
      <c r="P4" s="150"/>
      <c r="Q4" s="150"/>
      <c r="R4" s="181" t="s">
        <v>50</v>
      </c>
      <c r="S4" s="181"/>
      <c r="T4" s="181"/>
      <c r="U4" s="181"/>
      <c r="V4" s="182" t="s">
        <v>51</v>
      </c>
      <c r="W4" s="182"/>
      <c r="X4" s="182"/>
      <c r="Y4" s="182"/>
      <c r="Z4" s="180" t="s">
        <v>49</v>
      </c>
      <c r="AA4" s="150"/>
      <c r="AB4" s="150"/>
      <c r="AC4" s="150"/>
      <c r="AD4" s="181" t="s">
        <v>50</v>
      </c>
      <c r="AE4" s="181"/>
      <c r="AF4" s="181"/>
      <c r="AG4" s="181"/>
      <c r="AH4" s="182" t="s">
        <v>51</v>
      </c>
      <c r="AI4" s="182"/>
      <c r="AJ4" s="182"/>
      <c r="AK4" s="183"/>
    </row>
    <row r="5" spans="1:37" ht="33.75" customHeight="1">
      <c r="A5" s="31" t="s">
        <v>62</v>
      </c>
      <c r="B5" s="17" t="s">
        <v>20</v>
      </c>
      <c r="C5" s="12" t="s">
        <v>43</v>
      </c>
      <c r="D5" s="12" t="s">
        <v>10</v>
      </c>
      <c r="E5" s="12" t="s">
        <v>33</v>
      </c>
      <c r="F5" s="15" t="s">
        <v>20</v>
      </c>
      <c r="G5" s="15" t="s">
        <v>43</v>
      </c>
      <c r="H5" s="15" t="s">
        <v>10</v>
      </c>
      <c r="I5" s="15" t="s">
        <v>33</v>
      </c>
      <c r="J5" s="16" t="s">
        <v>20</v>
      </c>
      <c r="K5" s="16" t="s">
        <v>43</v>
      </c>
      <c r="L5" s="16" t="s">
        <v>10</v>
      </c>
      <c r="M5" s="25" t="s">
        <v>33</v>
      </c>
      <c r="N5" s="12" t="s">
        <v>20</v>
      </c>
      <c r="O5" s="12" t="s">
        <v>43</v>
      </c>
      <c r="P5" s="12" t="s">
        <v>10</v>
      </c>
      <c r="Q5" s="12" t="s">
        <v>33</v>
      </c>
      <c r="R5" s="15" t="s">
        <v>20</v>
      </c>
      <c r="S5" s="15" t="s">
        <v>43</v>
      </c>
      <c r="T5" s="15" t="s">
        <v>10</v>
      </c>
      <c r="U5" s="26" t="s">
        <v>33</v>
      </c>
      <c r="V5" s="16" t="s">
        <v>20</v>
      </c>
      <c r="W5" s="16" t="s">
        <v>43</v>
      </c>
      <c r="X5" s="16" t="s">
        <v>10</v>
      </c>
      <c r="Y5" s="16" t="s">
        <v>33</v>
      </c>
      <c r="Z5" s="12" t="s">
        <v>20</v>
      </c>
      <c r="AA5" s="12" t="s">
        <v>43</v>
      </c>
      <c r="AB5" s="12" t="s">
        <v>10</v>
      </c>
      <c r="AC5" s="47" t="s">
        <v>33</v>
      </c>
      <c r="AD5" s="15" t="s">
        <v>20</v>
      </c>
      <c r="AE5" s="15" t="s">
        <v>43</v>
      </c>
      <c r="AF5" s="15" t="s">
        <v>10</v>
      </c>
      <c r="AG5" s="15" t="s">
        <v>33</v>
      </c>
      <c r="AH5" s="16" t="s">
        <v>20</v>
      </c>
      <c r="AI5" s="16" t="s">
        <v>43</v>
      </c>
      <c r="AJ5" s="16" t="s">
        <v>10</v>
      </c>
      <c r="AK5" s="32" t="s">
        <v>33</v>
      </c>
    </row>
    <row r="6" spans="1:37" ht="12.75">
      <c r="A6" s="33">
        <v>1</v>
      </c>
      <c r="B6" s="13">
        <v>35</v>
      </c>
      <c r="C6" s="10">
        <v>5</v>
      </c>
      <c r="D6" s="10">
        <v>6.58</v>
      </c>
      <c r="E6" s="10">
        <v>0.15</v>
      </c>
      <c r="F6" s="14">
        <v>35</v>
      </c>
      <c r="G6" s="10">
        <v>5</v>
      </c>
      <c r="H6" s="10">
        <v>2.17</v>
      </c>
      <c r="I6" s="10">
        <v>0.43</v>
      </c>
      <c r="J6" s="13">
        <v>20</v>
      </c>
      <c r="K6" s="10">
        <v>3</v>
      </c>
      <c r="L6" s="10">
        <v>4.32</v>
      </c>
      <c r="M6" s="10">
        <v>-0.45</v>
      </c>
      <c r="N6" s="14">
        <v>35</v>
      </c>
      <c r="O6" s="10">
        <v>5</v>
      </c>
      <c r="P6" s="10">
        <v>2.85</v>
      </c>
      <c r="Q6" s="10">
        <v>0.32</v>
      </c>
      <c r="R6" s="13">
        <v>35</v>
      </c>
      <c r="S6" s="10">
        <v>5</v>
      </c>
      <c r="T6" s="10">
        <v>0.63</v>
      </c>
      <c r="U6" s="10">
        <v>0.86</v>
      </c>
      <c r="V6" s="14">
        <v>20</v>
      </c>
      <c r="W6" s="10">
        <v>3</v>
      </c>
      <c r="X6" s="10">
        <v>2.2</v>
      </c>
      <c r="Y6" s="10">
        <v>0.95</v>
      </c>
      <c r="Z6" s="46">
        <v>20</v>
      </c>
      <c r="AA6" s="4">
        <v>3</v>
      </c>
      <c r="AB6" s="4">
        <v>13.83</v>
      </c>
      <c r="AC6" s="4">
        <v>0.06</v>
      </c>
      <c r="AD6" s="20">
        <v>20</v>
      </c>
      <c r="AE6" s="4">
        <v>3</v>
      </c>
      <c r="AF6" s="4">
        <v>7.45</v>
      </c>
      <c r="AG6" s="4">
        <v>0.11</v>
      </c>
      <c r="AH6" s="46">
        <v>20</v>
      </c>
      <c r="AI6" s="4">
        <v>3</v>
      </c>
      <c r="AJ6" s="4">
        <v>3.3</v>
      </c>
      <c r="AK6" s="34">
        <v>0.25</v>
      </c>
    </row>
    <row r="7" spans="1:37" ht="12.75">
      <c r="A7" s="33">
        <v>2</v>
      </c>
      <c r="B7" s="14">
        <v>27</v>
      </c>
      <c r="C7" s="10">
        <v>3</v>
      </c>
      <c r="D7" s="10">
        <v>5.18</v>
      </c>
      <c r="E7" s="10">
        <v>0.08</v>
      </c>
      <c r="F7" s="14">
        <v>27</v>
      </c>
      <c r="G7" s="10">
        <v>3</v>
      </c>
      <c r="H7" s="10">
        <v>3.25</v>
      </c>
      <c r="I7" s="10">
        <v>0.17</v>
      </c>
      <c r="J7" s="14">
        <v>20</v>
      </c>
      <c r="K7" s="10">
        <v>5</v>
      </c>
      <c r="L7" s="10">
        <v>0.87</v>
      </c>
      <c r="M7" s="10">
        <v>0.98</v>
      </c>
      <c r="N7" s="14">
        <v>27</v>
      </c>
      <c r="O7" s="10">
        <v>3</v>
      </c>
      <c r="P7" s="10">
        <v>8.92</v>
      </c>
      <c r="Q7" s="10">
        <v>0.11</v>
      </c>
      <c r="R7" s="14">
        <v>27</v>
      </c>
      <c r="S7" s="10">
        <v>3</v>
      </c>
      <c r="T7" s="10">
        <v>4.45</v>
      </c>
      <c r="U7" s="10">
        <v>0.16</v>
      </c>
      <c r="V7" s="14">
        <v>35</v>
      </c>
      <c r="W7" s="10">
        <v>5</v>
      </c>
      <c r="X7" s="10">
        <v>2.48</v>
      </c>
      <c r="Y7" s="10">
        <v>1</v>
      </c>
      <c r="Z7" s="20">
        <v>35</v>
      </c>
      <c r="AA7" s="4">
        <v>5</v>
      </c>
      <c r="AB7" s="4">
        <v>5.45</v>
      </c>
      <c r="AC7" s="4">
        <v>0.16</v>
      </c>
      <c r="AD7" s="20">
        <v>35</v>
      </c>
      <c r="AE7" s="4">
        <v>5</v>
      </c>
      <c r="AF7" s="4">
        <v>1.75</v>
      </c>
      <c r="AG7" s="4">
        <v>0.29</v>
      </c>
      <c r="AH7" s="20">
        <v>35</v>
      </c>
      <c r="AI7" s="4">
        <v>5</v>
      </c>
      <c r="AJ7" s="4">
        <v>2.45</v>
      </c>
      <c r="AK7" s="34">
        <v>0.72</v>
      </c>
    </row>
    <row r="8" spans="1:37" ht="12.75">
      <c r="A8" s="33">
        <v>3</v>
      </c>
      <c r="B8" s="14">
        <v>27</v>
      </c>
      <c r="C8" s="10">
        <v>5</v>
      </c>
      <c r="D8" s="10">
        <v>3.98</v>
      </c>
      <c r="E8" s="10">
        <v>0.13</v>
      </c>
      <c r="F8" s="14">
        <v>27</v>
      </c>
      <c r="G8" s="10">
        <v>5</v>
      </c>
      <c r="H8" s="10">
        <v>7.53</v>
      </c>
      <c r="I8" s="10">
        <v>0.12</v>
      </c>
      <c r="J8" s="14">
        <v>27</v>
      </c>
      <c r="K8" s="10">
        <v>5</v>
      </c>
      <c r="L8" s="10">
        <v>13.2</v>
      </c>
      <c r="M8" s="10">
        <v>0.04</v>
      </c>
      <c r="N8" s="14">
        <v>35</v>
      </c>
      <c r="O8" s="10">
        <v>3</v>
      </c>
      <c r="P8" s="10">
        <v>13.78</v>
      </c>
      <c r="Q8" s="10">
        <v>0.05</v>
      </c>
      <c r="R8" s="14">
        <v>35</v>
      </c>
      <c r="S8" s="10">
        <v>3</v>
      </c>
      <c r="T8" s="10">
        <v>8.35</v>
      </c>
      <c r="U8" s="10">
        <v>0.11</v>
      </c>
      <c r="V8" s="14">
        <v>27</v>
      </c>
      <c r="W8" s="10">
        <v>3</v>
      </c>
      <c r="X8" s="10">
        <v>5.23</v>
      </c>
      <c r="Y8" s="10">
        <v>0.28</v>
      </c>
      <c r="Z8" s="20">
        <v>27</v>
      </c>
      <c r="AA8" s="4">
        <v>3</v>
      </c>
      <c r="AB8" s="4">
        <v>19.28</v>
      </c>
      <c r="AC8" s="4">
        <v>0.06</v>
      </c>
      <c r="AD8" s="20">
        <v>27</v>
      </c>
      <c r="AE8" s="4">
        <v>3</v>
      </c>
      <c r="AF8" s="4">
        <v>0.78</v>
      </c>
      <c r="AG8" s="4">
        <v>0.32</v>
      </c>
      <c r="AH8" s="20">
        <v>27</v>
      </c>
      <c r="AI8" s="4">
        <v>3</v>
      </c>
      <c r="AJ8" s="4">
        <v>3.2</v>
      </c>
      <c r="AK8" s="34">
        <v>0.34</v>
      </c>
    </row>
    <row r="9" spans="1:37" ht="12.75">
      <c r="A9" s="33">
        <v>4</v>
      </c>
      <c r="B9" s="14">
        <v>35</v>
      </c>
      <c r="C9" s="10">
        <v>3</v>
      </c>
      <c r="D9" s="10">
        <v>29.35</v>
      </c>
      <c r="E9" s="10">
        <v>0.04</v>
      </c>
      <c r="F9" s="14">
        <v>35</v>
      </c>
      <c r="G9" s="10">
        <v>3</v>
      </c>
      <c r="H9" s="10">
        <v>3.5</v>
      </c>
      <c r="I9" s="10">
        <v>0.14</v>
      </c>
      <c r="J9" s="14">
        <v>35</v>
      </c>
      <c r="K9" s="10">
        <v>5</v>
      </c>
      <c r="L9" s="10">
        <v>4.82</v>
      </c>
      <c r="M9" s="10">
        <v>0.51</v>
      </c>
      <c r="N9" s="14">
        <v>27</v>
      </c>
      <c r="O9" s="10">
        <v>5</v>
      </c>
      <c r="P9" s="10">
        <v>4.58</v>
      </c>
      <c r="Q9" s="10">
        <v>0.09</v>
      </c>
      <c r="R9" s="14">
        <v>27</v>
      </c>
      <c r="S9" s="10">
        <v>5</v>
      </c>
      <c r="T9" s="10">
        <v>10.28</v>
      </c>
      <c r="U9" s="10">
        <v>0.04</v>
      </c>
      <c r="V9" s="14">
        <v>35</v>
      </c>
      <c r="W9" s="10">
        <v>3</v>
      </c>
      <c r="X9" s="10">
        <v>4.08</v>
      </c>
      <c r="Y9" s="10">
        <v>0.51</v>
      </c>
      <c r="Z9" s="20">
        <v>35</v>
      </c>
      <c r="AA9" s="4">
        <v>3</v>
      </c>
      <c r="AB9" s="4">
        <v>4.42</v>
      </c>
      <c r="AC9" s="4">
        <v>0.18</v>
      </c>
      <c r="AD9" s="20">
        <v>35</v>
      </c>
      <c r="AE9" s="4">
        <v>3</v>
      </c>
      <c r="AF9" s="4">
        <v>4.13</v>
      </c>
      <c r="AG9" s="4">
        <v>0.24</v>
      </c>
      <c r="AH9" s="20">
        <v>35</v>
      </c>
      <c r="AI9" s="4">
        <v>3</v>
      </c>
      <c r="AJ9" s="4">
        <v>3.92</v>
      </c>
      <c r="AK9" s="34">
        <v>0.34</v>
      </c>
    </row>
    <row r="10" spans="1:37" ht="12.75">
      <c r="A10" s="33">
        <v>5</v>
      </c>
      <c r="B10" s="14">
        <v>27</v>
      </c>
      <c r="C10" s="10">
        <v>5</v>
      </c>
      <c r="D10" s="10">
        <v>5.47</v>
      </c>
      <c r="E10" s="10">
        <v>0.1</v>
      </c>
      <c r="F10" s="14">
        <v>27</v>
      </c>
      <c r="G10" s="10">
        <v>5</v>
      </c>
      <c r="H10" s="10">
        <v>9.53</v>
      </c>
      <c r="I10" s="10">
        <v>0.11</v>
      </c>
      <c r="J10" s="14">
        <v>27</v>
      </c>
      <c r="K10" s="10">
        <v>5</v>
      </c>
      <c r="L10" s="10">
        <v>7.9</v>
      </c>
      <c r="M10" s="10">
        <v>0.02</v>
      </c>
      <c r="N10" s="14">
        <v>35</v>
      </c>
      <c r="O10" s="10">
        <v>3</v>
      </c>
      <c r="P10" s="10">
        <v>6.27</v>
      </c>
      <c r="Q10" s="10">
        <v>0.06</v>
      </c>
      <c r="R10" s="14">
        <v>35</v>
      </c>
      <c r="S10" s="10">
        <v>3</v>
      </c>
      <c r="T10" s="10">
        <v>5.47</v>
      </c>
      <c r="U10" s="10">
        <v>0.09</v>
      </c>
      <c r="V10" s="14">
        <v>27</v>
      </c>
      <c r="W10" s="10">
        <v>5</v>
      </c>
      <c r="X10" s="10">
        <v>3.03</v>
      </c>
      <c r="Y10" s="10">
        <v>0.45</v>
      </c>
      <c r="Z10" s="20">
        <v>27</v>
      </c>
      <c r="AA10" s="4">
        <v>5</v>
      </c>
      <c r="AB10" s="4">
        <v>0.92</v>
      </c>
      <c r="AC10" s="4">
        <v>0.34</v>
      </c>
      <c r="AD10" s="20">
        <v>27</v>
      </c>
      <c r="AE10" s="4">
        <v>5</v>
      </c>
      <c r="AF10" s="4">
        <v>0.72</v>
      </c>
      <c r="AG10" s="4">
        <v>0.49</v>
      </c>
      <c r="AH10" s="20">
        <v>27</v>
      </c>
      <c r="AI10" s="4">
        <v>5</v>
      </c>
      <c r="AJ10" s="4">
        <v>2</v>
      </c>
      <c r="AK10" s="34">
        <v>0.43</v>
      </c>
    </row>
    <row r="11" spans="1:37" ht="12.75">
      <c r="A11" s="33">
        <v>6</v>
      </c>
      <c r="B11" s="14">
        <v>20</v>
      </c>
      <c r="C11" s="10">
        <v>5</v>
      </c>
      <c r="D11" s="10">
        <v>5.07</v>
      </c>
      <c r="E11" s="10">
        <v>0.08</v>
      </c>
      <c r="F11" s="14">
        <v>27</v>
      </c>
      <c r="G11" s="10">
        <v>5</v>
      </c>
      <c r="H11" s="10">
        <v>1.63</v>
      </c>
      <c r="I11" s="10">
        <v>0.4</v>
      </c>
      <c r="J11" s="14">
        <v>35</v>
      </c>
      <c r="K11" s="10">
        <v>5</v>
      </c>
      <c r="L11" s="10">
        <v>3.37</v>
      </c>
      <c r="M11" s="10">
        <v>0.35</v>
      </c>
      <c r="N11" s="14">
        <v>27</v>
      </c>
      <c r="O11" s="10">
        <v>5</v>
      </c>
      <c r="P11" s="10">
        <v>4.42</v>
      </c>
      <c r="Q11" s="10">
        <v>0.13</v>
      </c>
      <c r="R11" s="14">
        <v>27</v>
      </c>
      <c r="S11" s="10">
        <v>5</v>
      </c>
      <c r="T11" s="10">
        <v>8.63</v>
      </c>
      <c r="U11" s="10">
        <v>0.11</v>
      </c>
      <c r="V11" s="14">
        <v>35</v>
      </c>
      <c r="W11" s="10">
        <v>3</v>
      </c>
      <c r="X11" s="10">
        <v>3.45</v>
      </c>
      <c r="Y11" s="10">
        <v>0.45</v>
      </c>
      <c r="Z11" s="20">
        <v>35</v>
      </c>
      <c r="AA11" s="4">
        <v>3</v>
      </c>
      <c r="AB11" s="4">
        <v>7.65</v>
      </c>
      <c r="AC11" s="4">
        <v>0.08</v>
      </c>
      <c r="AD11" s="20">
        <v>35</v>
      </c>
      <c r="AE11" s="4">
        <v>3</v>
      </c>
      <c r="AF11" s="4">
        <v>1.22</v>
      </c>
      <c r="AG11" s="4">
        <v>0.55</v>
      </c>
      <c r="AH11" s="20">
        <v>35</v>
      </c>
      <c r="AI11" s="4">
        <v>3</v>
      </c>
      <c r="AJ11" s="4">
        <v>5.37</v>
      </c>
      <c r="AK11" s="34">
        <v>0.25</v>
      </c>
    </row>
    <row r="12" spans="1:37" ht="12.75">
      <c r="A12" s="33">
        <v>7</v>
      </c>
      <c r="B12" s="14">
        <v>20</v>
      </c>
      <c r="C12" s="10">
        <v>3</v>
      </c>
      <c r="D12" s="10">
        <v>1.43</v>
      </c>
      <c r="E12" s="10">
        <v>0.49</v>
      </c>
      <c r="F12" s="14">
        <v>20</v>
      </c>
      <c r="G12" s="10">
        <v>5</v>
      </c>
      <c r="H12" s="10">
        <v>5.85</v>
      </c>
      <c r="I12" s="10">
        <v>0.11</v>
      </c>
      <c r="J12" s="14">
        <v>27</v>
      </c>
      <c r="K12" s="10">
        <v>3</v>
      </c>
      <c r="L12" s="10">
        <v>3.97</v>
      </c>
      <c r="M12" s="10">
        <v>0.31</v>
      </c>
      <c r="N12" s="14">
        <v>27</v>
      </c>
      <c r="O12" s="10">
        <v>5</v>
      </c>
      <c r="P12" s="10">
        <v>3.25</v>
      </c>
      <c r="Q12" s="10">
        <v>0.12</v>
      </c>
      <c r="R12" s="14">
        <v>27</v>
      </c>
      <c r="S12" s="10">
        <v>5</v>
      </c>
      <c r="T12" s="10">
        <v>1.18</v>
      </c>
      <c r="U12" s="10">
        <v>0.27</v>
      </c>
      <c r="V12" s="14">
        <v>27</v>
      </c>
      <c r="W12" s="10">
        <v>5</v>
      </c>
      <c r="X12" s="10">
        <v>2.9</v>
      </c>
      <c r="Y12" s="10">
        <v>0.37</v>
      </c>
      <c r="Z12" s="20">
        <v>27</v>
      </c>
      <c r="AA12" s="4">
        <v>5</v>
      </c>
      <c r="AB12" s="4">
        <v>24.7</v>
      </c>
      <c r="AC12" s="4">
        <v>-0.01</v>
      </c>
      <c r="AD12" s="20">
        <v>27</v>
      </c>
      <c r="AE12" s="4">
        <v>5</v>
      </c>
      <c r="AF12" s="4">
        <v>11.02</v>
      </c>
      <c r="AG12" s="4">
        <v>0.09</v>
      </c>
      <c r="AH12" s="20">
        <v>27</v>
      </c>
      <c r="AI12" s="4">
        <v>5</v>
      </c>
      <c r="AJ12" s="4">
        <v>10.53</v>
      </c>
      <c r="AK12" s="34">
        <v>0.16</v>
      </c>
    </row>
    <row r="13" spans="1:37" ht="12.75">
      <c r="A13" s="33">
        <v>8</v>
      </c>
      <c r="B13" s="14">
        <v>20</v>
      </c>
      <c r="C13" s="10">
        <v>5</v>
      </c>
      <c r="D13" s="10">
        <v>2.88</v>
      </c>
      <c r="E13" s="10">
        <v>0.2</v>
      </c>
      <c r="F13" s="14">
        <v>20</v>
      </c>
      <c r="G13" s="10">
        <v>3</v>
      </c>
      <c r="H13" s="10">
        <v>4.35</v>
      </c>
      <c r="I13" s="10">
        <v>0.1</v>
      </c>
      <c r="J13" s="14">
        <v>27</v>
      </c>
      <c r="K13" s="10">
        <v>5</v>
      </c>
      <c r="L13" s="10">
        <v>11</v>
      </c>
      <c r="M13" s="10">
        <v>0.11</v>
      </c>
      <c r="N13" s="14">
        <v>20</v>
      </c>
      <c r="O13" s="10">
        <v>5</v>
      </c>
      <c r="P13" s="10">
        <v>4.77</v>
      </c>
      <c r="Q13" s="10">
        <v>0.15</v>
      </c>
      <c r="R13" s="14">
        <v>20</v>
      </c>
      <c r="S13" s="10">
        <v>5</v>
      </c>
      <c r="T13" s="10">
        <v>1.32</v>
      </c>
      <c r="U13" s="10">
        <v>0.61</v>
      </c>
      <c r="V13" s="14">
        <v>20</v>
      </c>
      <c r="W13" s="10">
        <v>5</v>
      </c>
      <c r="X13" s="10">
        <v>1.22</v>
      </c>
      <c r="Y13" s="10">
        <v>0.97</v>
      </c>
      <c r="Z13" s="20">
        <v>27</v>
      </c>
      <c r="AA13" s="4">
        <v>5</v>
      </c>
      <c r="AB13" s="4">
        <v>26.72</v>
      </c>
      <c r="AC13" s="4">
        <v>0.06</v>
      </c>
      <c r="AD13" s="20">
        <v>27</v>
      </c>
      <c r="AE13" s="4">
        <v>5</v>
      </c>
      <c r="AF13" s="4">
        <v>3.95</v>
      </c>
      <c r="AG13" s="4">
        <v>0.09</v>
      </c>
      <c r="AH13" s="20">
        <v>27</v>
      </c>
      <c r="AI13" s="4">
        <v>5</v>
      </c>
      <c r="AJ13" s="4">
        <v>2.75</v>
      </c>
      <c r="AK13" s="34">
        <v>0.19</v>
      </c>
    </row>
    <row r="14" spans="1:37" ht="12.75">
      <c r="A14" s="33">
        <v>9</v>
      </c>
      <c r="B14" s="14">
        <v>27</v>
      </c>
      <c r="C14" s="10">
        <v>5</v>
      </c>
      <c r="D14" s="10">
        <v>19.53</v>
      </c>
      <c r="E14" s="10">
        <v>0.07</v>
      </c>
      <c r="F14" s="14">
        <v>20</v>
      </c>
      <c r="G14" s="10">
        <v>5</v>
      </c>
      <c r="H14" s="10">
        <v>4.37</v>
      </c>
      <c r="I14" s="10">
        <v>0.14</v>
      </c>
      <c r="J14" s="14">
        <v>20</v>
      </c>
      <c r="K14" s="10">
        <v>3</v>
      </c>
      <c r="L14" s="10">
        <v>2.03</v>
      </c>
      <c r="M14" s="10">
        <v>0.96</v>
      </c>
      <c r="N14" s="14">
        <v>20</v>
      </c>
      <c r="O14" s="10">
        <v>3</v>
      </c>
      <c r="P14" s="10">
        <v>4.72</v>
      </c>
      <c r="Q14" s="10">
        <v>0.14</v>
      </c>
      <c r="R14" s="14">
        <v>20</v>
      </c>
      <c r="S14" s="10">
        <v>3</v>
      </c>
      <c r="T14" s="10">
        <v>0.57</v>
      </c>
      <c r="U14" s="10">
        <v>0.89</v>
      </c>
      <c r="V14" s="14">
        <v>20</v>
      </c>
      <c r="W14" s="10">
        <v>3</v>
      </c>
      <c r="X14" s="10">
        <v>1.18</v>
      </c>
      <c r="Y14" s="10">
        <v>0.95</v>
      </c>
      <c r="Z14" s="20">
        <v>20</v>
      </c>
      <c r="AA14" s="4">
        <v>5</v>
      </c>
      <c r="AB14" s="4">
        <v>4.2</v>
      </c>
      <c r="AC14" s="4">
        <v>0.13</v>
      </c>
      <c r="AD14" s="20">
        <v>20</v>
      </c>
      <c r="AE14" s="4">
        <v>5</v>
      </c>
      <c r="AF14" s="4">
        <v>4.67</v>
      </c>
      <c r="AG14" s="4">
        <v>0.1</v>
      </c>
      <c r="AH14" s="20">
        <v>20</v>
      </c>
      <c r="AI14" s="4">
        <v>5</v>
      </c>
      <c r="AJ14" s="4">
        <v>1.97</v>
      </c>
      <c r="AK14" s="34">
        <v>0.11</v>
      </c>
    </row>
    <row r="15" spans="1:37" ht="12.75">
      <c r="A15" s="33">
        <v>10</v>
      </c>
      <c r="B15" s="14">
        <v>35</v>
      </c>
      <c r="C15" s="10">
        <v>5</v>
      </c>
      <c r="D15" s="10">
        <v>9.3</v>
      </c>
      <c r="E15" s="10">
        <v>0.03</v>
      </c>
      <c r="F15" s="14">
        <v>27</v>
      </c>
      <c r="G15" s="10">
        <v>5</v>
      </c>
      <c r="H15" s="10">
        <v>4.18</v>
      </c>
      <c r="I15" s="10">
        <v>0.23</v>
      </c>
      <c r="J15" s="14">
        <v>35</v>
      </c>
      <c r="K15" s="10">
        <v>3</v>
      </c>
      <c r="L15" s="10">
        <v>21</v>
      </c>
      <c r="M15" s="10">
        <v>0.04</v>
      </c>
      <c r="N15" s="14">
        <v>20</v>
      </c>
      <c r="O15" s="10">
        <v>5</v>
      </c>
      <c r="P15" s="10">
        <v>2.6</v>
      </c>
      <c r="Q15" s="10">
        <v>0.14</v>
      </c>
      <c r="R15" s="14">
        <v>20</v>
      </c>
      <c r="S15" s="10">
        <v>5</v>
      </c>
      <c r="T15" s="10">
        <v>0.78</v>
      </c>
      <c r="U15" s="10">
        <v>0.86</v>
      </c>
      <c r="V15" s="14">
        <v>20</v>
      </c>
      <c r="W15" s="10">
        <v>5</v>
      </c>
      <c r="X15" s="10">
        <v>1.02</v>
      </c>
      <c r="Y15" s="10">
        <v>0.98</v>
      </c>
      <c r="Z15" s="20">
        <v>20</v>
      </c>
      <c r="AA15" s="4">
        <v>5</v>
      </c>
      <c r="AB15" s="4">
        <v>2.85</v>
      </c>
      <c r="AC15" s="4">
        <v>0.12</v>
      </c>
      <c r="AD15" s="20">
        <v>20</v>
      </c>
      <c r="AE15" s="4">
        <v>3</v>
      </c>
      <c r="AF15" s="4">
        <v>0.9</v>
      </c>
      <c r="AG15" s="4">
        <v>0.46</v>
      </c>
      <c r="AH15" s="20">
        <v>20</v>
      </c>
      <c r="AI15" s="4">
        <v>3</v>
      </c>
      <c r="AJ15" s="4">
        <v>1.9</v>
      </c>
      <c r="AK15" s="34">
        <v>0.21</v>
      </c>
    </row>
    <row r="16" spans="1:37" ht="12.75">
      <c r="A16" s="33">
        <v>11</v>
      </c>
      <c r="B16" s="14">
        <v>27</v>
      </c>
      <c r="C16" s="10">
        <v>5</v>
      </c>
      <c r="D16" s="10">
        <v>20.78</v>
      </c>
      <c r="E16" s="10">
        <v>0.05</v>
      </c>
      <c r="F16" s="14">
        <v>35</v>
      </c>
      <c r="G16" s="10">
        <v>5</v>
      </c>
      <c r="H16" s="10">
        <v>10.13</v>
      </c>
      <c r="I16" s="10">
        <v>0.08</v>
      </c>
      <c r="J16" s="14">
        <v>20</v>
      </c>
      <c r="K16" s="10">
        <v>3</v>
      </c>
      <c r="L16" s="10">
        <v>6</v>
      </c>
      <c r="M16" s="10">
        <v>0.28</v>
      </c>
      <c r="N16" s="14">
        <v>27</v>
      </c>
      <c r="O16" s="10">
        <v>5</v>
      </c>
      <c r="P16" s="10">
        <v>5.78</v>
      </c>
      <c r="Q16" s="10">
        <v>0.14</v>
      </c>
      <c r="R16" s="14">
        <v>27</v>
      </c>
      <c r="S16" s="10">
        <v>5</v>
      </c>
      <c r="T16" s="10">
        <v>3.12</v>
      </c>
      <c r="U16" s="10">
        <v>0.27</v>
      </c>
      <c r="V16" s="14">
        <v>35</v>
      </c>
      <c r="W16" s="10">
        <v>5</v>
      </c>
      <c r="X16" s="10">
        <v>8.13</v>
      </c>
      <c r="Y16" s="10">
        <v>0.25</v>
      </c>
      <c r="Z16" s="20">
        <v>27</v>
      </c>
      <c r="AA16" s="4">
        <v>5</v>
      </c>
      <c r="AB16" s="4">
        <v>5.88</v>
      </c>
      <c r="AC16" s="4">
        <v>0.09</v>
      </c>
      <c r="AD16" s="20">
        <v>20</v>
      </c>
      <c r="AE16" s="4">
        <v>5</v>
      </c>
      <c r="AF16" s="4">
        <v>0.73</v>
      </c>
      <c r="AG16" s="4">
        <v>0.49</v>
      </c>
      <c r="AH16" s="20">
        <v>20</v>
      </c>
      <c r="AI16" s="4">
        <v>5</v>
      </c>
      <c r="AJ16" s="4">
        <v>0.8</v>
      </c>
      <c r="AK16" s="34">
        <v>0.83</v>
      </c>
    </row>
    <row r="17" spans="1:37" ht="12.75">
      <c r="A17" s="33">
        <v>12</v>
      </c>
      <c r="B17" s="14">
        <v>27</v>
      </c>
      <c r="C17" s="10">
        <v>3</v>
      </c>
      <c r="D17" s="10">
        <v>23.63</v>
      </c>
      <c r="E17" s="10">
        <v>0.04</v>
      </c>
      <c r="F17" s="14">
        <v>27</v>
      </c>
      <c r="G17" s="10">
        <v>5</v>
      </c>
      <c r="H17" s="10">
        <v>5.82</v>
      </c>
      <c r="I17" s="10">
        <v>0.11</v>
      </c>
      <c r="J17" s="14">
        <v>35</v>
      </c>
      <c r="K17" s="10">
        <v>5</v>
      </c>
      <c r="L17" s="10">
        <v>8.83</v>
      </c>
      <c r="M17" s="10">
        <v>0.08</v>
      </c>
      <c r="N17" s="14">
        <v>35</v>
      </c>
      <c r="O17" s="10">
        <v>5</v>
      </c>
      <c r="P17" s="10">
        <v>13.43</v>
      </c>
      <c r="Q17" s="10">
        <v>0.06</v>
      </c>
      <c r="R17" s="14">
        <v>35</v>
      </c>
      <c r="S17" s="10">
        <v>5</v>
      </c>
      <c r="T17" s="10">
        <v>3.18</v>
      </c>
      <c r="U17" s="10">
        <v>0.18</v>
      </c>
      <c r="V17" s="14">
        <v>35</v>
      </c>
      <c r="W17" s="10">
        <v>5</v>
      </c>
      <c r="X17" s="10">
        <v>14.92</v>
      </c>
      <c r="Y17" s="10">
        <v>0.11</v>
      </c>
      <c r="Z17" s="20">
        <v>35</v>
      </c>
      <c r="AA17" s="4">
        <v>5</v>
      </c>
      <c r="AB17" s="4">
        <v>4.68</v>
      </c>
      <c r="AC17" s="4">
        <v>0.14</v>
      </c>
      <c r="AD17" s="20">
        <v>27</v>
      </c>
      <c r="AE17" s="4">
        <v>5</v>
      </c>
      <c r="AF17" s="4">
        <v>5.22</v>
      </c>
      <c r="AG17" s="4">
        <v>0.08</v>
      </c>
      <c r="AH17" s="20">
        <v>27</v>
      </c>
      <c r="AI17" s="4">
        <v>5</v>
      </c>
      <c r="AJ17" s="4">
        <v>2.38</v>
      </c>
      <c r="AK17" s="34">
        <v>0.08</v>
      </c>
    </row>
    <row r="18" spans="1:37" ht="12.75">
      <c r="A18" s="33">
        <v>13</v>
      </c>
      <c r="B18" s="14">
        <v>27</v>
      </c>
      <c r="C18" s="10">
        <v>5</v>
      </c>
      <c r="D18" s="10">
        <v>2.42</v>
      </c>
      <c r="E18" s="10">
        <v>0.19</v>
      </c>
      <c r="F18" s="14">
        <v>35</v>
      </c>
      <c r="G18" s="10">
        <v>5</v>
      </c>
      <c r="H18" s="10">
        <v>3.22</v>
      </c>
      <c r="I18" s="10">
        <v>0.38</v>
      </c>
      <c r="J18" s="14">
        <v>20</v>
      </c>
      <c r="K18" s="10">
        <v>3</v>
      </c>
      <c r="L18" s="10">
        <v>6.6</v>
      </c>
      <c r="M18" s="10">
        <v>0.32</v>
      </c>
      <c r="N18" s="14">
        <v>27</v>
      </c>
      <c r="O18" s="10">
        <v>5</v>
      </c>
      <c r="P18" s="10">
        <v>1.58</v>
      </c>
      <c r="Q18" s="10">
        <v>0.33</v>
      </c>
      <c r="R18" s="14">
        <v>27</v>
      </c>
      <c r="S18" s="10">
        <v>5</v>
      </c>
      <c r="T18" s="10">
        <v>2.38</v>
      </c>
      <c r="U18" s="10">
        <v>0.25</v>
      </c>
      <c r="V18" s="14">
        <v>27</v>
      </c>
      <c r="W18" s="10">
        <v>3</v>
      </c>
      <c r="X18" s="10">
        <v>9.83</v>
      </c>
      <c r="Y18" s="10">
        <v>0.13</v>
      </c>
      <c r="Z18" s="20">
        <v>27</v>
      </c>
      <c r="AA18" s="4">
        <v>5</v>
      </c>
      <c r="AB18" s="4">
        <v>3.5</v>
      </c>
      <c r="AC18" s="4">
        <v>0.17</v>
      </c>
      <c r="AD18" s="20">
        <v>35</v>
      </c>
      <c r="AE18" s="4">
        <v>5</v>
      </c>
      <c r="AF18" s="4">
        <v>0.58</v>
      </c>
      <c r="AG18" s="4">
        <v>0.42</v>
      </c>
      <c r="AH18" s="20">
        <v>35</v>
      </c>
      <c r="AI18" s="4">
        <v>5</v>
      </c>
      <c r="AJ18" s="4">
        <v>2.63</v>
      </c>
      <c r="AK18" s="34">
        <v>0.35</v>
      </c>
    </row>
    <row r="19" spans="1:37" ht="12.75">
      <c r="A19" s="33">
        <v>14</v>
      </c>
      <c r="B19" s="14">
        <v>27</v>
      </c>
      <c r="C19" s="10">
        <v>3</v>
      </c>
      <c r="D19" s="10">
        <v>10.88</v>
      </c>
      <c r="E19" s="10">
        <v>0.07</v>
      </c>
      <c r="F19" s="14">
        <v>27</v>
      </c>
      <c r="G19" s="10">
        <v>3</v>
      </c>
      <c r="H19" s="10">
        <v>1.83</v>
      </c>
      <c r="I19" s="10">
        <v>0.09</v>
      </c>
      <c r="J19" s="14">
        <v>27</v>
      </c>
      <c r="K19" s="10">
        <v>5</v>
      </c>
      <c r="L19" s="10">
        <v>1.27</v>
      </c>
      <c r="M19" s="10">
        <v>0.09</v>
      </c>
      <c r="N19" s="14">
        <v>35</v>
      </c>
      <c r="O19" s="10">
        <v>5</v>
      </c>
      <c r="P19" s="10">
        <v>2</v>
      </c>
      <c r="Q19" s="10">
        <v>0.34</v>
      </c>
      <c r="R19" s="14">
        <v>35</v>
      </c>
      <c r="S19" s="10">
        <v>5</v>
      </c>
      <c r="T19" s="10">
        <v>0.95</v>
      </c>
      <c r="U19" s="10">
        <v>1</v>
      </c>
      <c r="V19" s="14">
        <v>27</v>
      </c>
      <c r="W19" s="10">
        <v>5</v>
      </c>
      <c r="X19" s="10">
        <v>10.68</v>
      </c>
      <c r="Y19" s="10">
        <v>0.11</v>
      </c>
      <c r="Z19" s="20">
        <v>35</v>
      </c>
      <c r="AA19" s="4">
        <v>5</v>
      </c>
      <c r="AB19" s="4">
        <v>19.25</v>
      </c>
      <c r="AC19" s="4">
        <v>0.03</v>
      </c>
      <c r="AD19" s="20">
        <v>27</v>
      </c>
      <c r="AE19" s="4">
        <v>5</v>
      </c>
      <c r="AF19" s="4">
        <v>2.7</v>
      </c>
      <c r="AG19" s="4">
        <v>0.08</v>
      </c>
      <c r="AH19" s="20">
        <v>27</v>
      </c>
      <c r="AI19" s="4">
        <v>5</v>
      </c>
      <c r="AJ19" s="4">
        <v>5.22</v>
      </c>
      <c r="AK19" s="34">
        <v>0.15</v>
      </c>
    </row>
    <row r="20" spans="1:37" ht="12.75">
      <c r="A20" s="33">
        <v>15</v>
      </c>
      <c r="B20" s="14">
        <v>20</v>
      </c>
      <c r="C20" s="10">
        <v>3</v>
      </c>
      <c r="D20" s="10">
        <v>9.13</v>
      </c>
      <c r="E20" s="10">
        <v>0.05</v>
      </c>
      <c r="F20" s="14">
        <v>27</v>
      </c>
      <c r="G20" s="10">
        <v>5</v>
      </c>
      <c r="H20" s="10">
        <v>2.4</v>
      </c>
      <c r="I20" s="10">
        <v>0.12</v>
      </c>
      <c r="J20" s="14">
        <v>35</v>
      </c>
      <c r="K20" s="10">
        <v>5</v>
      </c>
      <c r="L20" s="10">
        <v>18.35</v>
      </c>
      <c r="M20" s="10">
        <v>0.03</v>
      </c>
      <c r="N20" s="14">
        <v>27</v>
      </c>
      <c r="O20" s="10">
        <v>3</v>
      </c>
      <c r="P20" s="10">
        <v>13.73</v>
      </c>
      <c r="Q20" s="10">
        <v>0.05</v>
      </c>
      <c r="R20" s="14">
        <v>27</v>
      </c>
      <c r="S20" s="10">
        <v>3</v>
      </c>
      <c r="T20" s="10">
        <v>8.28</v>
      </c>
      <c r="U20" s="10">
        <v>0.1</v>
      </c>
      <c r="V20" s="14">
        <v>27</v>
      </c>
      <c r="W20" s="10">
        <v>3</v>
      </c>
      <c r="X20" s="10">
        <v>6.93</v>
      </c>
      <c r="Y20" s="10">
        <v>0.15</v>
      </c>
      <c r="Z20" s="20">
        <v>27</v>
      </c>
      <c r="AA20" s="4">
        <v>3</v>
      </c>
      <c r="AB20" s="4">
        <v>28.47</v>
      </c>
      <c r="AC20" s="4">
        <v>0.05</v>
      </c>
      <c r="AD20" s="20">
        <v>35</v>
      </c>
      <c r="AE20" s="4">
        <v>5</v>
      </c>
      <c r="AF20" s="4">
        <v>0.9</v>
      </c>
      <c r="AG20" s="4">
        <v>0.46</v>
      </c>
      <c r="AH20" s="20">
        <v>27</v>
      </c>
      <c r="AI20" s="4">
        <v>3</v>
      </c>
      <c r="AJ20" s="4">
        <v>1.65</v>
      </c>
      <c r="AK20" s="34">
        <v>0.52</v>
      </c>
    </row>
    <row r="21" spans="1:37" ht="12.75">
      <c r="A21" s="33">
        <v>16</v>
      </c>
      <c r="B21" s="14">
        <v>35</v>
      </c>
      <c r="C21" s="10">
        <v>3</v>
      </c>
      <c r="D21" s="10">
        <v>5.73</v>
      </c>
      <c r="E21" s="10">
        <v>0.1</v>
      </c>
      <c r="F21" s="14">
        <v>27</v>
      </c>
      <c r="G21" s="10">
        <v>3</v>
      </c>
      <c r="H21" s="10">
        <v>4.48</v>
      </c>
      <c r="I21" s="10">
        <v>0.18</v>
      </c>
      <c r="J21" s="14">
        <v>35</v>
      </c>
      <c r="K21" s="10">
        <v>5</v>
      </c>
      <c r="L21" s="10">
        <v>7.9</v>
      </c>
      <c r="M21" s="10">
        <v>0.05</v>
      </c>
      <c r="N21" s="14">
        <v>27</v>
      </c>
      <c r="O21" s="10">
        <v>5</v>
      </c>
      <c r="P21" s="10">
        <v>1.72</v>
      </c>
      <c r="Q21" s="10">
        <v>0.23</v>
      </c>
      <c r="R21" s="14">
        <v>27</v>
      </c>
      <c r="S21" s="10">
        <v>5</v>
      </c>
      <c r="T21" s="10">
        <v>3.37</v>
      </c>
      <c r="U21" s="10">
        <v>0.22</v>
      </c>
      <c r="V21" s="14">
        <v>20</v>
      </c>
      <c r="W21" s="10">
        <v>3</v>
      </c>
      <c r="X21" s="10">
        <v>5.5</v>
      </c>
      <c r="Y21" s="10">
        <v>0.05</v>
      </c>
      <c r="Z21" s="20">
        <v>27</v>
      </c>
      <c r="AA21" s="4">
        <v>5</v>
      </c>
      <c r="AB21" s="4">
        <v>23.97</v>
      </c>
      <c r="AC21" s="4">
        <v>0.06</v>
      </c>
      <c r="AD21" s="20">
        <v>27</v>
      </c>
      <c r="AE21" s="4">
        <v>3</v>
      </c>
      <c r="AF21" s="4">
        <v>1.67</v>
      </c>
      <c r="AG21" s="4">
        <v>0.23</v>
      </c>
      <c r="AH21" s="20">
        <v>27</v>
      </c>
      <c r="AI21" s="4">
        <v>5</v>
      </c>
      <c r="AJ21" s="4">
        <v>3.95</v>
      </c>
      <c r="AK21" s="34">
        <v>0.22</v>
      </c>
    </row>
    <row r="22" spans="1:37" ht="12.75">
      <c r="A22" s="33">
        <v>17</v>
      </c>
      <c r="B22" s="14">
        <v>20</v>
      </c>
      <c r="C22" s="10">
        <v>3</v>
      </c>
      <c r="D22" s="10">
        <v>12.08</v>
      </c>
      <c r="E22" s="10">
        <v>0.05</v>
      </c>
      <c r="F22" s="14">
        <v>20</v>
      </c>
      <c r="G22" s="10">
        <v>3</v>
      </c>
      <c r="H22" s="10">
        <v>2.53</v>
      </c>
      <c r="I22" s="10">
        <v>0.09</v>
      </c>
      <c r="J22" s="14">
        <v>20</v>
      </c>
      <c r="K22" s="10">
        <v>3</v>
      </c>
      <c r="L22" s="10">
        <v>1.45</v>
      </c>
      <c r="M22" s="10">
        <v>-0.05</v>
      </c>
      <c r="N22" s="14">
        <v>27</v>
      </c>
      <c r="O22" s="10">
        <v>3</v>
      </c>
      <c r="P22" s="10">
        <v>5.35</v>
      </c>
      <c r="Q22" s="10">
        <v>0.17</v>
      </c>
      <c r="R22" s="14">
        <v>27</v>
      </c>
      <c r="S22" s="10">
        <v>3</v>
      </c>
      <c r="T22" s="10">
        <v>5.83</v>
      </c>
      <c r="U22" s="10">
        <v>0.15</v>
      </c>
      <c r="V22" s="14">
        <v>35</v>
      </c>
      <c r="W22" s="10">
        <v>3</v>
      </c>
      <c r="X22" s="10">
        <v>10.03</v>
      </c>
      <c r="Y22" s="10">
        <v>0.06</v>
      </c>
      <c r="Z22" s="20">
        <v>27</v>
      </c>
      <c r="AA22" s="4">
        <v>3</v>
      </c>
      <c r="AB22" s="4">
        <v>0.87</v>
      </c>
      <c r="AC22" s="4">
        <v>0.68</v>
      </c>
      <c r="AD22" s="20">
        <v>27</v>
      </c>
      <c r="AE22" s="4">
        <v>5</v>
      </c>
      <c r="AF22" s="4">
        <v>1.2</v>
      </c>
      <c r="AG22" s="4">
        <v>0.44</v>
      </c>
      <c r="AH22" s="20">
        <v>27</v>
      </c>
      <c r="AI22" s="4">
        <v>3</v>
      </c>
      <c r="AJ22" s="4">
        <v>2.77</v>
      </c>
      <c r="AK22" s="34">
        <v>0.54</v>
      </c>
    </row>
    <row r="23" spans="1:37" ht="12.75">
      <c r="A23" s="33">
        <v>18</v>
      </c>
      <c r="B23" s="14">
        <v>35</v>
      </c>
      <c r="C23" s="10">
        <v>5</v>
      </c>
      <c r="D23" s="10">
        <v>8.8</v>
      </c>
      <c r="E23" s="10">
        <v>0.08</v>
      </c>
      <c r="F23" s="14">
        <v>35</v>
      </c>
      <c r="G23" s="10">
        <v>3</v>
      </c>
      <c r="H23" s="10">
        <v>7.03</v>
      </c>
      <c r="I23" s="10">
        <v>0.12</v>
      </c>
      <c r="J23" s="14">
        <v>35</v>
      </c>
      <c r="K23" s="10">
        <v>3</v>
      </c>
      <c r="L23" s="10">
        <v>3.17</v>
      </c>
      <c r="M23" s="10">
        <v>0.33</v>
      </c>
      <c r="N23" s="14">
        <v>20</v>
      </c>
      <c r="O23" s="10">
        <v>3</v>
      </c>
      <c r="P23" s="10">
        <v>1.37</v>
      </c>
      <c r="Q23" s="10">
        <v>0.3</v>
      </c>
      <c r="R23" s="14">
        <v>35</v>
      </c>
      <c r="S23" s="10">
        <v>3</v>
      </c>
      <c r="T23" s="10">
        <v>4.45</v>
      </c>
      <c r="U23" s="10">
        <v>0.19</v>
      </c>
      <c r="V23" s="14">
        <v>20</v>
      </c>
      <c r="W23" s="10">
        <v>3</v>
      </c>
      <c r="X23" s="10">
        <v>1.13</v>
      </c>
      <c r="Y23" s="10">
        <v>0.99</v>
      </c>
      <c r="Z23" s="20">
        <v>20</v>
      </c>
      <c r="AA23" s="4">
        <v>3</v>
      </c>
      <c r="AB23" s="4">
        <v>15.08</v>
      </c>
      <c r="AC23" s="4">
        <v>0.08</v>
      </c>
      <c r="AD23" s="20">
        <v>27</v>
      </c>
      <c r="AE23" s="4">
        <v>3</v>
      </c>
      <c r="AF23" s="4">
        <v>9.87</v>
      </c>
      <c r="AG23" s="4">
        <v>0.08</v>
      </c>
      <c r="AH23" s="20">
        <v>20</v>
      </c>
      <c r="AI23" s="4">
        <v>3</v>
      </c>
      <c r="AJ23" s="4">
        <v>1.68</v>
      </c>
      <c r="AK23" s="34">
        <v>0.78</v>
      </c>
    </row>
    <row r="24" spans="1:37" ht="12.75">
      <c r="A24" s="33">
        <v>19</v>
      </c>
      <c r="B24" s="14">
        <v>20</v>
      </c>
      <c r="C24" s="10">
        <v>3</v>
      </c>
      <c r="D24" s="10">
        <v>15.15</v>
      </c>
      <c r="E24" s="10">
        <v>0.07</v>
      </c>
      <c r="F24" s="14">
        <v>20</v>
      </c>
      <c r="G24" s="10">
        <v>3</v>
      </c>
      <c r="H24" s="10">
        <v>4.15</v>
      </c>
      <c r="I24" s="10">
        <v>0.11</v>
      </c>
      <c r="J24" s="14">
        <v>35</v>
      </c>
      <c r="K24" s="10">
        <v>5</v>
      </c>
      <c r="L24" s="10">
        <v>16.47</v>
      </c>
      <c r="M24" s="10">
        <v>0.14</v>
      </c>
      <c r="N24" s="14">
        <v>35</v>
      </c>
      <c r="O24" s="10">
        <v>3</v>
      </c>
      <c r="P24" s="10">
        <v>13.9</v>
      </c>
      <c r="Q24" s="10">
        <v>0.06</v>
      </c>
      <c r="R24" s="14">
        <v>20</v>
      </c>
      <c r="S24" s="10">
        <v>3</v>
      </c>
      <c r="T24" s="10">
        <v>0.78</v>
      </c>
      <c r="U24" s="10">
        <v>0.4</v>
      </c>
      <c r="V24" s="14">
        <v>35</v>
      </c>
      <c r="W24" s="10">
        <v>5</v>
      </c>
      <c r="X24" s="10">
        <v>5.12</v>
      </c>
      <c r="Y24" s="10">
        <v>0.28</v>
      </c>
      <c r="Z24" s="20">
        <v>35</v>
      </c>
      <c r="AA24" s="4">
        <v>3</v>
      </c>
      <c r="AB24" s="4">
        <v>10.88</v>
      </c>
      <c r="AC24" s="4">
        <v>0.06</v>
      </c>
      <c r="AD24" s="20">
        <v>20</v>
      </c>
      <c r="AE24" s="4">
        <v>3</v>
      </c>
      <c r="AF24" s="4">
        <v>7.42</v>
      </c>
      <c r="AG24" s="4">
        <v>0.09</v>
      </c>
      <c r="AH24" s="20">
        <v>35</v>
      </c>
      <c r="AI24" s="4">
        <v>3</v>
      </c>
      <c r="AJ24" s="4">
        <v>4.28</v>
      </c>
      <c r="AK24" s="34">
        <v>0.21</v>
      </c>
    </row>
    <row r="25" spans="1:37" ht="12.75">
      <c r="A25" s="33">
        <v>20</v>
      </c>
      <c r="B25" s="14">
        <v>27</v>
      </c>
      <c r="C25" s="10">
        <v>5</v>
      </c>
      <c r="D25" s="10">
        <v>4.95</v>
      </c>
      <c r="E25" s="10">
        <v>0.07</v>
      </c>
      <c r="F25" s="14">
        <v>35</v>
      </c>
      <c r="G25" s="10">
        <v>5</v>
      </c>
      <c r="H25" s="10">
        <v>19.22</v>
      </c>
      <c r="I25" s="10">
        <v>0.08</v>
      </c>
      <c r="J25" s="14">
        <v>27</v>
      </c>
      <c r="K25" s="10">
        <v>3</v>
      </c>
      <c r="L25" s="10">
        <v>2.57</v>
      </c>
      <c r="M25" s="10">
        <v>0.63</v>
      </c>
      <c r="N25" s="14">
        <v>20</v>
      </c>
      <c r="O25" s="10">
        <v>3</v>
      </c>
      <c r="P25" s="10">
        <v>1.58</v>
      </c>
      <c r="Q25" s="10">
        <v>0.19</v>
      </c>
      <c r="R25" s="14">
        <v>35</v>
      </c>
      <c r="S25" s="10">
        <v>5</v>
      </c>
      <c r="T25" s="10">
        <v>5.22</v>
      </c>
      <c r="U25" s="10">
        <v>0.07</v>
      </c>
      <c r="V25" s="14">
        <v>20</v>
      </c>
      <c r="W25" s="10">
        <v>3</v>
      </c>
      <c r="X25" s="10">
        <v>3.88</v>
      </c>
      <c r="Y25" s="10">
        <v>0.17</v>
      </c>
      <c r="Z25" s="20">
        <v>20</v>
      </c>
      <c r="AA25" s="4">
        <v>3</v>
      </c>
      <c r="AB25" s="4">
        <v>16.32</v>
      </c>
      <c r="AC25" s="4">
        <v>0.07</v>
      </c>
      <c r="AD25" s="20">
        <v>35</v>
      </c>
      <c r="AE25" s="4">
        <v>3</v>
      </c>
      <c r="AF25" s="4">
        <v>11.38</v>
      </c>
      <c r="AG25" s="4">
        <v>0.13</v>
      </c>
      <c r="AH25" s="20">
        <v>20</v>
      </c>
      <c r="AI25" s="4">
        <v>3</v>
      </c>
      <c r="AJ25" s="4">
        <v>1.55</v>
      </c>
      <c r="AK25" s="34">
        <v>0.37</v>
      </c>
    </row>
    <row r="26" spans="1:37" ht="12.75">
      <c r="A26" s="33">
        <v>21</v>
      </c>
      <c r="B26" s="14">
        <v>35</v>
      </c>
      <c r="C26" s="10">
        <v>5</v>
      </c>
      <c r="D26" s="10">
        <v>6.15</v>
      </c>
      <c r="E26" s="10">
        <v>0.14</v>
      </c>
      <c r="F26" s="14">
        <v>20</v>
      </c>
      <c r="G26" s="10">
        <v>3</v>
      </c>
      <c r="H26" s="10">
        <v>3.48</v>
      </c>
      <c r="I26" s="10">
        <v>0.25</v>
      </c>
      <c r="J26" s="14">
        <v>27</v>
      </c>
      <c r="K26" s="10">
        <v>5</v>
      </c>
      <c r="L26" s="10">
        <v>3.32</v>
      </c>
      <c r="M26" s="10">
        <v>0.24</v>
      </c>
      <c r="N26" s="14">
        <v>35</v>
      </c>
      <c r="O26" s="10">
        <v>5</v>
      </c>
      <c r="P26" s="10">
        <v>5.55</v>
      </c>
      <c r="Q26" s="10">
        <v>0.14</v>
      </c>
      <c r="R26" s="14">
        <v>20</v>
      </c>
      <c r="S26" s="10">
        <v>3</v>
      </c>
      <c r="T26" s="10">
        <v>5.77</v>
      </c>
      <c r="U26" s="10">
        <v>0.1</v>
      </c>
      <c r="V26" s="14">
        <v>27</v>
      </c>
      <c r="W26" s="10">
        <v>5</v>
      </c>
      <c r="X26" s="10">
        <v>15.02</v>
      </c>
      <c r="Y26" s="10">
        <v>0.15</v>
      </c>
      <c r="Z26" s="20">
        <v>35</v>
      </c>
      <c r="AA26" s="4">
        <v>5</v>
      </c>
      <c r="AB26" s="4">
        <v>14.28</v>
      </c>
      <c r="AC26" s="4">
        <v>0.05</v>
      </c>
      <c r="AD26" s="20">
        <v>20</v>
      </c>
      <c r="AE26" s="4">
        <v>3</v>
      </c>
      <c r="AF26" s="4">
        <v>16.97</v>
      </c>
      <c r="AG26" s="4">
        <v>0.06</v>
      </c>
      <c r="AH26" s="20">
        <v>35</v>
      </c>
      <c r="AI26" s="4">
        <v>5</v>
      </c>
      <c r="AJ26" s="4">
        <v>6.4</v>
      </c>
      <c r="AK26" s="34">
        <v>0.2</v>
      </c>
    </row>
    <row r="27" spans="1:37" ht="12.75">
      <c r="A27" s="33">
        <v>22</v>
      </c>
      <c r="B27" s="14">
        <v>20</v>
      </c>
      <c r="C27" s="10">
        <v>3</v>
      </c>
      <c r="D27" s="10">
        <v>6.05</v>
      </c>
      <c r="E27" s="10">
        <v>0.12</v>
      </c>
      <c r="F27" s="14">
        <v>27</v>
      </c>
      <c r="G27" s="10">
        <v>5</v>
      </c>
      <c r="H27" s="10">
        <v>3.77</v>
      </c>
      <c r="I27" s="10">
        <v>0.13</v>
      </c>
      <c r="J27" s="14">
        <v>20</v>
      </c>
      <c r="K27" s="10">
        <v>3</v>
      </c>
      <c r="L27" s="10">
        <v>2.5</v>
      </c>
      <c r="M27" s="10">
        <v>0.05</v>
      </c>
      <c r="N27" s="14">
        <v>20</v>
      </c>
      <c r="O27" s="10">
        <v>3</v>
      </c>
      <c r="P27" s="10">
        <v>11.13</v>
      </c>
      <c r="Q27" s="10">
        <v>0.08</v>
      </c>
      <c r="R27" s="14">
        <v>27</v>
      </c>
      <c r="S27" s="10">
        <v>5</v>
      </c>
      <c r="T27" s="10">
        <v>19.6</v>
      </c>
      <c r="U27" s="10">
        <v>0.04</v>
      </c>
      <c r="V27" s="14">
        <v>35</v>
      </c>
      <c r="W27" s="10">
        <v>5</v>
      </c>
      <c r="X27" s="10">
        <v>9.13</v>
      </c>
      <c r="Y27" s="10">
        <v>0.09</v>
      </c>
      <c r="Z27" s="20">
        <v>20</v>
      </c>
      <c r="AA27" s="4">
        <v>3</v>
      </c>
      <c r="AB27" s="4">
        <v>9.67</v>
      </c>
      <c r="AC27" s="4">
        <v>0.09</v>
      </c>
      <c r="AD27" s="20">
        <v>35</v>
      </c>
      <c r="AE27" s="4">
        <v>5</v>
      </c>
      <c r="AF27" s="4">
        <v>2.38</v>
      </c>
      <c r="AG27" s="4">
        <v>0.16</v>
      </c>
      <c r="AH27" s="20">
        <v>20</v>
      </c>
      <c r="AI27" s="4">
        <v>3</v>
      </c>
      <c r="AJ27" s="4">
        <v>3.37</v>
      </c>
      <c r="AK27" s="34">
        <v>0.22</v>
      </c>
    </row>
    <row r="28" spans="1:37" ht="12.75">
      <c r="A28" s="33">
        <v>23</v>
      </c>
      <c r="B28" s="14">
        <v>35</v>
      </c>
      <c r="C28" s="10">
        <v>3</v>
      </c>
      <c r="D28" s="10">
        <v>31.1</v>
      </c>
      <c r="E28" s="10">
        <v>0.05</v>
      </c>
      <c r="F28" s="14">
        <v>35</v>
      </c>
      <c r="G28" s="10">
        <v>5</v>
      </c>
      <c r="H28" s="10">
        <v>7.5</v>
      </c>
      <c r="I28" s="10">
        <v>0.1</v>
      </c>
      <c r="J28" s="14">
        <v>27</v>
      </c>
      <c r="K28" s="10">
        <v>3</v>
      </c>
      <c r="L28" s="10">
        <v>7.45</v>
      </c>
      <c r="M28" s="10">
        <v>0.06</v>
      </c>
      <c r="N28" s="14">
        <v>27</v>
      </c>
      <c r="O28" s="10">
        <v>5</v>
      </c>
      <c r="P28" s="10">
        <v>4.13</v>
      </c>
      <c r="Q28" s="10">
        <v>0.11</v>
      </c>
      <c r="R28" s="14">
        <v>35</v>
      </c>
      <c r="S28" s="10">
        <v>5</v>
      </c>
      <c r="T28" s="10">
        <v>4.53</v>
      </c>
      <c r="U28" s="10">
        <v>0.18</v>
      </c>
      <c r="V28" s="14">
        <v>35</v>
      </c>
      <c r="W28" s="10">
        <v>5</v>
      </c>
      <c r="X28" s="10">
        <v>5.63</v>
      </c>
      <c r="Y28" s="10">
        <v>0.02</v>
      </c>
      <c r="Z28" s="20">
        <v>27</v>
      </c>
      <c r="AA28" s="4">
        <v>5</v>
      </c>
      <c r="AB28" s="4">
        <v>9.23</v>
      </c>
      <c r="AC28" s="4">
        <v>0.09</v>
      </c>
      <c r="AD28" s="20">
        <v>20</v>
      </c>
      <c r="AE28" s="4">
        <v>3</v>
      </c>
      <c r="AF28" s="4">
        <v>6.03</v>
      </c>
      <c r="AG28" s="4">
        <v>0.08</v>
      </c>
      <c r="AH28" s="20">
        <v>27</v>
      </c>
      <c r="AI28" s="4">
        <v>5</v>
      </c>
      <c r="AJ28" s="4">
        <v>2.18</v>
      </c>
      <c r="AK28" s="34">
        <v>0.65</v>
      </c>
    </row>
    <row r="29" spans="1:37" ht="12.75">
      <c r="A29" s="33">
        <v>24</v>
      </c>
      <c r="B29" s="14">
        <v>35</v>
      </c>
      <c r="C29" s="10">
        <v>5</v>
      </c>
      <c r="D29" s="10">
        <v>5.67</v>
      </c>
      <c r="E29" s="10">
        <v>0.14</v>
      </c>
      <c r="F29" s="14">
        <v>35</v>
      </c>
      <c r="G29" s="10">
        <v>5</v>
      </c>
      <c r="H29" s="10">
        <v>8.68</v>
      </c>
      <c r="I29" s="10">
        <v>0.04</v>
      </c>
      <c r="J29" s="14">
        <v>20</v>
      </c>
      <c r="K29" s="10">
        <v>5</v>
      </c>
      <c r="L29" s="10">
        <v>2.07</v>
      </c>
      <c r="M29" s="10">
        <v>0.04</v>
      </c>
      <c r="N29" s="14">
        <v>35</v>
      </c>
      <c r="O29" s="10">
        <v>5</v>
      </c>
      <c r="P29" s="10">
        <v>1.93</v>
      </c>
      <c r="Q29" s="10">
        <v>0.7</v>
      </c>
      <c r="R29" s="14">
        <v>35</v>
      </c>
      <c r="S29" s="10">
        <v>5</v>
      </c>
      <c r="T29" s="10">
        <v>0.68</v>
      </c>
      <c r="U29" s="10">
        <v>0.8</v>
      </c>
      <c r="V29" s="14">
        <v>20</v>
      </c>
      <c r="W29" s="10">
        <v>3</v>
      </c>
      <c r="X29" s="10">
        <v>6.43</v>
      </c>
      <c r="Y29" s="10">
        <v>0.1</v>
      </c>
      <c r="Z29" s="20">
        <v>35</v>
      </c>
      <c r="AA29" s="4">
        <v>5</v>
      </c>
      <c r="AB29" s="4">
        <v>9.45</v>
      </c>
      <c r="AC29" s="4">
        <v>0.05</v>
      </c>
      <c r="AD29" s="20">
        <v>27</v>
      </c>
      <c r="AE29" s="4">
        <v>5</v>
      </c>
      <c r="AF29" s="4">
        <v>0.72</v>
      </c>
      <c r="AG29" s="4">
        <v>0.32</v>
      </c>
      <c r="AH29" s="20">
        <v>35</v>
      </c>
      <c r="AI29" s="4">
        <v>5</v>
      </c>
      <c r="AJ29" s="4">
        <v>3.28</v>
      </c>
      <c r="AK29" s="34">
        <v>0.19</v>
      </c>
    </row>
    <row r="30" spans="1:37" ht="12.75">
      <c r="A30" s="33">
        <v>25</v>
      </c>
      <c r="B30" s="14">
        <v>27</v>
      </c>
      <c r="C30" s="10">
        <v>3</v>
      </c>
      <c r="D30" s="10">
        <v>1.92</v>
      </c>
      <c r="E30" s="10">
        <v>0.35</v>
      </c>
      <c r="F30" s="14">
        <v>20</v>
      </c>
      <c r="G30" s="10">
        <v>3</v>
      </c>
      <c r="H30" s="10">
        <v>0.93</v>
      </c>
      <c r="I30" s="10">
        <v>0.29</v>
      </c>
      <c r="J30" s="14">
        <v>35</v>
      </c>
      <c r="K30" s="10">
        <v>5</v>
      </c>
      <c r="L30" s="10">
        <v>7.55</v>
      </c>
      <c r="M30" s="10">
        <v>0.18</v>
      </c>
      <c r="N30" s="14">
        <v>20</v>
      </c>
      <c r="O30" s="10">
        <v>3</v>
      </c>
      <c r="P30" s="10">
        <v>15.27</v>
      </c>
      <c r="Q30" s="10">
        <v>0.06</v>
      </c>
      <c r="R30" s="14">
        <v>20</v>
      </c>
      <c r="S30" s="10">
        <v>3</v>
      </c>
      <c r="T30" s="10">
        <v>0.35</v>
      </c>
      <c r="U30" s="10">
        <v>0.93</v>
      </c>
      <c r="V30" s="14">
        <v>35</v>
      </c>
      <c r="W30" s="10">
        <v>3</v>
      </c>
      <c r="X30" s="10">
        <v>6.8</v>
      </c>
      <c r="Y30" s="10">
        <v>0.17</v>
      </c>
      <c r="Z30" s="20">
        <v>35</v>
      </c>
      <c r="AA30" s="4">
        <v>5</v>
      </c>
      <c r="AB30" s="4">
        <v>3.12</v>
      </c>
      <c r="AC30" s="4">
        <v>0.2</v>
      </c>
      <c r="AD30" s="20">
        <v>35</v>
      </c>
      <c r="AE30" s="4">
        <v>5</v>
      </c>
      <c r="AF30" s="4">
        <v>2.57</v>
      </c>
      <c r="AG30" s="4">
        <v>0.23</v>
      </c>
      <c r="AH30" s="20">
        <v>35</v>
      </c>
      <c r="AI30" s="4">
        <v>5</v>
      </c>
      <c r="AJ30" s="4">
        <v>2.4</v>
      </c>
      <c r="AK30" s="34">
        <v>0.37</v>
      </c>
    </row>
    <row r="31" spans="1:37" ht="12.75">
      <c r="A31" s="33">
        <v>26</v>
      </c>
      <c r="B31" s="14">
        <v>27</v>
      </c>
      <c r="C31" s="10">
        <v>5</v>
      </c>
      <c r="D31" s="10">
        <v>4.03</v>
      </c>
      <c r="E31" s="10">
        <v>0.1</v>
      </c>
      <c r="F31" s="14">
        <v>35</v>
      </c>
      <c r="G31" s="10">
        <v>3</v>
      </c>
      <c r="H31" s="10">
        <v>1.37</v>
      </c>
      <c r="I31" s="10">
        <v>0.97</v>
      </c>
      <c r="J31" s="14">
        <v>27</v>
      </c>
      <c r="K31" s="10">
        <v>3</v>
      </c>
      <c r="L31" s="10">
        <v>6.72</v>
      </c>
      <c r="M31" s="10">
        <v>-0.05</v>
      </c>
      <c r="N31" s="14">
        <v>35</v>
      </c>
      <c r="O31" s="10">
        <v>3</v>
      </c>
      <c r="P31" s="10">
        <v>7.43</v>
      </c>
      <c r="Q31" s="10">
        <v>0.08</v>
      </c>
      <c r="R31" s="14">
        <v>35</v>
      </c>
      <c r="S31" s="10">
        <v>5</v>
      </c>
      <c r="T31" s="10">
        <v>5.07</v>
      </c>
      <c r="U31" s="10">
        <v>0.18</v>
      </c>
      <c r="V31" s="14">
        <v>35</v>
      </c>
      <c r="W31" s="10">
        <v>5</v>
      </c>
      <c r="X31" s="10">
        <v>4.3</v>
      </c>
      <c r="Y31" s="10">
        <v>0.58</v>
      </c>
      <c r="Z31" s="20">
        <v>20</v>
      </c>
      <c r="AA31" s="4">
        <v>3</v>
      </c>
      <c r="AB31" s="4">
        <v>12.72</v>
      </c>
      <c r="AC31" s="4">
        <v>0.09</v>
      </c>
      <c r="AD31" s="20">
        <v>35</v>
      </c>
      <c r="AE31" s="4">
        <v>5</v>
      </c>
      <c r="AF31" s="4">
        <v>0.8</v>
      </c>
      <c r="AG31" s="4">
        <v>0.7</v>
      </c>
      <c r="AH31" s="20">
        <v>20</v>
      </c>
      <c r="AI31" s="4">
        <v>3</v>
      </c>
      <c r="AJ31" s="4">
        <v>1.55</v>
      </c>
      <c r="AK31" s="34">
        <v>0.51</v>
      </c>
    </row>
    <row r="32" spans="1:37" ht="12.75">
      <c r="A32" s="33">
        <v>27</v>
      </c>
      <c r="B32" s="14">
        <v>20</v>
      </c>
      <c r="C32" s="10">
        <v>3</v>
      </c>
      <c r="D32" s="10">
        <v>12.42</v>
      </c>
      <c r="E32" s="10">
        <v>0.07</v>
      </c>
      <c r="F32" s="14">
        <v>35</v>
      </c>
      <c r="G32" s="10">
        <v>5</v>
      </c>
      <c r="H32" s="10">
        <v>6.88</v>
      </c>
      <c r="I32" s="10">
        <v>0.1</v>
      </c>
      <c r="J32" s="14">
        <v>20</v>
      </c>
      <c r="K32" s="10">
        <v>3</v>
      </c>
      <c r="L32" s="10">
        <v>5.5</v>
      </c>
      <c r="M32" s="10">
        <v>0.06</v>
      </c>
      <c r="N32" s="14">
        <v>27</v>
      </c>
      <c r="O32" s="10">
        <v>3</v>
      </c>
      <c r="P32" s="10">
        <v>1.37</v>
      </c>
      <c r="Q32" s="10">
        <v>0.42</v>
      </c>
      <c r="R32" s="14">
        <v>27</v>
      </c>
      <c r="S32" s="10">
        <v>3</v>
      </c>
      <c r="T32" s="10">
        <v>9.4</v>
      </c>
      <c r="U32" s="10">
        <v>0.1</v>
      </c>
      <c r="V32" s="14">
        <v>27</v>
      </c>
      <c r="W32" s="10">
        <v>3</v>
      </c>
      <c r="X32" s="10">
        <v>3.57</v>
      </c>
      <c r="Y32" s="10">
        <v>0.29</v>
      </c>
      <c r="Z32" s="20">
        <v>35</v>
      </c>
      <c r="AA32" s="4">
        <v>3</v>
      </c>
      <c r="AB32" s="4">
        <v>22.67</v>
      </c>
      <c r="AC32" s="4">
        <v>0.07</v>
      </c>
      <c r="AD32" s="20">
        <v>20</v>
      </c>
      <c r="AE32" s="4">
        <v>3</v>
      </c>
      <c r="AF32" s="4">
        <v>4.08</v>
      </c>
      <c r="AG32" s="4">
        <v>0.11</v>
      </c>
      <c r="AH32" s="20">
        <v>35</v>
      </c>
      <c r="AI32" s="4">
        <v>3</v>
      </c>
      <c r="AJ32" s="4">
        <v>1.4</v>
      </c>
      <c r="AK32" s="34">
        <v>0.51</v>
      </c>
    </row>
    <row r="33" spans="1:37" ht="12.75">
      <c r="A33" s="33">
        <v>28</v>
      </c>
      <c r="B33" s="14">
        <v>27</v>
      </c>
      <c r="C33" s="10">
        <v>3</v>
      </c>
      <c r="D33" s="10">
        <v>1.08</v>
      </c>
      <c r="E33" s="10">
        <v>0.44</v>
      </c>
      <c r="F33" s="14">
        <v>27</v>
      </c>
      <c r="G33" s="10">
        <v>3</v>
      </c>
      <c r="H33" s="10">
        <v>7.98</v>
      </c>
      <c r="I33" s="10">
        <v>0.1</v>
      </c>
      <c r="J33" s="14">
        <v>20</v>
      </c>
      <c r="K33" s="10">
        <v>3</v>
      </c>
      <c r="L33" s="10">
        <v>2.33</v>
      </c>
      <c r="M33" s="10">
        <v>0.19</v>
      </c>
      <c r="N33" s="14">
        <v>27</v>
      </c>
      <c r="O33" s="10">
        <v>5</v>
      </c>
      <c r="P33" s="10">
        <v>3.92</v>
      </c>
      <c r="Q33" s="10">
        <v>0.15</v>
      </c>
      <c r="R33" s="14">
        <v>27</v>
      </c>
      <c r="S33" s="10">
        <v>5</v>
      </c>
      <c r="T33" s="10">
        <v>4.43</v>
      </c>
      <c r="U33" s="10">
        <v>0.1</v>
      </c>
      <c r="V33" s="14">
        <v>27</v>
      </c>
      <c r="W33" s="10">
        <v>5</v>
      </c>
      <c r="X33" s="10">
        <v>5.45</v>
      </c>
      <c r="Y33" s="10">
        <v>0.23</v>
      </c>
      <c r="Z33" s="20">
        <v>35</v>
      </c>
      <c r="AA33" s="4">
        <v>5</v>
      </c>
      <c r="AB33" s="4">
        <v>10.38</v>
      </c>
      <c r="AC33" s="4">
        <v>0.06</v>
      </c>
      <c r="AD33" s="20">
        <v>35</v>
      </c>
      <c r="AE33" s="4">
        <v>3</v>
      </c>
      <c r="AF33" s="4">
        <v>0.47</v>
      </c>
      <c r="AG33" s="4">
        <v>0.84</v>
      </c>
      <c r="AH33" s="20">
        <v>35</v>
      </c>
      <c r="AI33" s="4">
        <v>5</v>
      </c>
      <c r="AJ33" s="4">
        <v>4.37</v>
      </c>
      <c r="AK33" s="34">
        <v>0.3</v>
      </c>
    </row>
    <row r="34" spans="1:37" ht="12.75">
      <c r="A34" s="33">
        <v>29</v>
      </c>
      <c r="B34" s="14">
        <v>20</v>
      </c>
      <c r="C34" s="10">
        <v>5</v>
      </c>
      <c r="D34" s="10">
        <v>1.55</v>
      </c>
      <c r="E34" s="10">
        <v>0.24</v>
      </c>
      <c r="F34" s="14">
        <v>27</v>
      </c>
      <c r="G34" s="10">
        <v>5</v>
      </c>
      <c r="H34" s="10">
        <v>2.35</v>
      </c>
      <c r="I34" s="10">
        <v>0.12</v>
      </c>
      <c r="J34" s="14">
        <v>27</v>
      </c>
      <c r="K34" s="10">
        <v>5</v>
      </c>
      <c r="L34" s="10">
        <v>3.17</v>
      </c>
      <c r="M34" s="10">
        <v>0.06</v>
      </c>
      <c r="N34" s="14">
        <v>20</v>
      </c>
      <c r="O34" s="10">
        <v>3</v>
      </c>
      <c r="P34" s="10">
        <v>10.82</v>
      </c>
      <c r="Q34" s="10">
        <v>0.08</v>
      </c>
      <c r="R34" s="14">
        <v>20</v>
      </c>
      <c r="S34" s="10">
        <v>3</v>
      </c>
      <c r="T34" s="10">
        <v>11.77</v>
      </c>
      <c r="U34" s="10">
        <v>0.09</v>
      </c>
      <c r="V34" s="14">
        <v>20</v>
      </c>
      <c r="W34" s="10">
        <v>3</v>
      </c>
      <c r="X34" s="10">
        <v>6.05</v>
      </c>
      <c r="Y34" s="10">
        <v>0.08</v>
      </c>
      <c r="Z34" s="20">
        <v>27</v>
      </c>
      <c r="AA34" s="4">
        <v>3</v>
      </c>
      <c r="AB34" s="4">
        <v>3.18</v>
      </c>
      <c r="AC34" s="4">
        <v>0.14</v>
      </c>
      <c r="AD34" s="20">
        <v>35</v>
      </c>
      <c r="AE34" s="4">
        <v>5</v>
      </c>
      <c r="AF34" s="4">
        <v>2.15</v>
      </c>
      <c r="AG34" s="4">
        <v>0.27</v>
      </c>
      <c r="AH34" s="20">
        <v>27</v>
      </c>
      <c r="AI34" s="4">
        <v>3</v>
      </c>
      <c r="AJ34" s="4">
        <v>6.83</v>
      </c>
      <c r="AK34" s="34">
        <v>0.09</v>
      </c>
    </row>
    <row r="35" spans="1:37" ht="12.75">
      <c r="A35" s="33">
        <v>30</v>
      </c>
      <c r="B35" s="14">
        <v>35</v>
      </c>
      <c r="C35" s="10">
        <v>5</v>
      </c>
      <c r="D35" s="10">
        <v>5.5</v>
      </c>
      <c r="E35" s="10">
        <v>0.09</v>
      </c>
      <c r="F35" s="14">
        <v>20</v>
      </c>
      <c r="G35" s="10">
        <v>3</v>
      </c>
      <c r="H35" s="10">
        <v>4.18</v>
      </c>
      <c r="I35" s="10">
        <v>0.12</v>
      </c>
      <c r="J35" s="14">
        <v>27</v>
      </c>
      <c r="K35" s="10">
        <v>5</v>
      </c>
      <c r="L35" s="10">
        <v>7.23</v>
      </c>
      <c r="M35" s="10">
        <v>0.07</v>
      </c>
      <c r="N35" s="14">
        <v>27</v>
      </c>
      <c r="O35" s="10">
        <v>3</v>
      </c>
      <c r="P35" s="10">
        <v>10.9</v>
      </c>
      <c r="Q35" s="10">
        <v>0.06</v>
      </c>
      <c r="R35" s="14">
        <v>27</v>
      </c>
      <c r="S35" s="10">
        <v>3</v>
      </c>
      <c r="T35" s="10">
        <v>5.53</v>
      </c>
      <c r="U35" s="10">
        <v>0.2</v>
      </c>
      <c r="V35" s="14">
        <v>27</v>
      </c>
      <c r="W35" s="10">
        <v>3</v>
      </c>
      <c r="X35" s="10">
        <v>5.07</v>
      </c>
      <c r="Y35" s="10">
        <v>0.11</v>
      </c>
      <c r="Z35" s="20">
        <v>20</v>
      </c>
      <c r="AA35" s="4">
        <v>3</v>
      </c>
      <c r="AB35" s="4">
        <v>13.5</v>
      </c>
      <c r="AC35" s="4">
        <v>0.07</v>
      </c>
      <c r="AD35" s="20">
        <v>27</v>
      </c>
      <c r="AE35" s="4">
        <v>3</v>
      </c>
      <c r="AF35" s="4">
        <v>6.33</v>
      </c>
      <c r="AG35" s="4">
        <v>0.18</v>
      </c>
      <c r="AH35" s="20">
        <v>27</v>
      </c>
      <c r="AI35" s="4">
        <v>5</v>
      </c>
      <c r="AJ35" s="4">
        <v>0.95</v>
      </c>
      <c r="AK35" s="34">
        <v>0.76</v>
      </c>
    </row>
    <row r="36" spans="1:37" ht="12.75">
      <c r="A36" s="33">
        <v>31</v>
      </c>
      <c r="B36" s="14">
        <v>20</v>
      </c>
      <c r="C36" s="10">
        <v>3</v>
      </c>
      <c r="D36" s="10">
        <v>18.55</v>
      </c>
      <c r="E36" s="10">
        <v>0.04</v>
      </c>
      <c r="F36" s="14">
        <v>27</v>
      </c>
      <c r="G36" s="10">
        <v>3</v>
      </c>
      <c r="H36" s="10">
        <v>0.77</v>
      </c>
      <c r="I36" s="10">
        <v>0.66</v>
      </c>
      <c r="J36" s="14">
        <v>20</v>
      </c>
      <c r="K36" s="10">
        <v>3</v>
      </c>
      <c r="L36" s="10">
        <v>6.88</v>
      </c>
      <c r="M36" s="10">
        <v>0.2</v>
      </c>
      <c r="N36" s="14">
        <v>20</v>
      </c>
      <c r="O36" s="10">
        <v>5</v>
      </c>
      <c r="P36" s="10">
        <v>3.1</v>
      </c>
      <c r="Q36" s="10">
        <v>0.23</v>
      </c>
      <c r="R36" s="14">
        <v>20</v>
      </c>
      <c r="S36" s="10">
        <v>5</v>
      </c>
      <c r="T36" s="10">
        <v>0.28</v>
      </c>
      <c r="U36" s="10">
        <v>0.93</v>
      </c>
      <c r="V36" s="14">
        <v>20</v>
      </c>
      <c r="W36" s="10">
        <v>5</v>
      </c>
      <c r="X36" s="10">
        <v>3.65</v>
      </c>
      <c r="Y36" s="10">
        <v>0.15</v>
      </c>
      <c r="Z36" s="20">
        <v>27</v>
      </c>
      <c r="AA36" s="4">
        <v>3</v>
      </c>
      <c r="AB36" s="4">
        <v>21.42</v>
      </c>
      <c r="AC36" s="4">
        <v>0.04</v>
      </c>
      <c r="AD36" s="20">
        <v>27</v>
      </c>
      <c r="AE36" s="4">
        <v>5</v>
      </c>
      <c r="AF36" s="4">
        <v>7.7</v>
      </c>
      <c r="AG36" s="4">
        <v>0.06</v>
      </c>
      <c r="AH36" s="20">
        <v>20</v>
      </c>
      <c r="AI36" s="4">
        <v>3</v>
      </c>
      <c r="AJ36" s="4">
        <v>3.52</v>
      </c>
      <c r="AK36" s="34">
        <v>0.14</v>
      </c>
    </row>
    <row r="37" spans="1:37" ht="12.75">
      <c r="A37" s="33">
        <v>32</v>
      </c>
      <c r="B37" s="14">
        <v>20</v>
      </c>
      <c r="C37" s="10">
        <v>3</v>
      </c>
      <c r="D37" s="10">
        <v>24.58</v>
      </c>
      <c r="E37" s="10">
        <v>0.03</v>
      </c>
      <c r="F37" s="14">
        <v>20</v>
      </c>
      <c r="G37" s="10">
        <v>5</v>
      </c>
      <c r="H37" s="10">
        <v>2</v>
      </c>
      <c r="I37" s="10">
        <v>0.43</v>
      </c>
      <c r="J37" s="14">
        <v>27</v>
      </c>
      <c r="K37" s="10">
        <v>3</v>
      </c>
      <c r="L37" s="10">
        <v>7.13</v>
      </c>
      <c r="M37" s="10">
        <v>0.1</v>
      </c>
      <c r="N37" s="14">
        <v>35</v>
      </c>
      <c r="O37" s="10">
        <v>5</v>
      </c>
      <c r="P37" s="10">
        <v>3.68</v>
      </c>
      <c r="Q37" s="10">
        <v>0.04</v>
      </c>
      <c r="R37" s="14">
        <v>35</v>
      </c>
      <c r="S37" s="10">
        <v>5</v>
      </c>
      <c r="T37" s="10">
        <v>4.72</v>
      </c>
      <c r="U37" s="10">
        <v>0.19</v>
      </c>
      <c r="V37" s="14">
        <v>35</v>
      </c>
      <c r="W37" s="10">
        <v>5</v>
      </c>
      <c r="X37" s="10">
        <v>9.85</v>
      </c>
      <c r="Y37" s="10">
        <v>0.12</v>
      </c>
      <c r="Z37" s="20">
        <v>20</v>
      </c>
      <c r="AA37" s="4">
        <v>5</v>
      </c>
      <c r="AB37" s="4">
        <v>5.32</v>
      </c>
      <c r="AC37" s="4">
        <v>0.12</v>
      </c>
      <c r="AD37" s="20">
        <v>20</v>
      </c>
      <c r="AE37" s="4">
        <v>3</v>
      </c>
      <c r="AF37" s="4">
        <v>20.97</v>
      </c>
      <c r="AG37" s="4">
        <v>0.06</v>
      </c>
      <c r="AH37" s="20">
        <v>27</v>
      </c>
      <c r="AI37" s="4">
        <v>3</v>
      </c>
      <c r="AJ37" s="4">
        <v>2.12</v>
      </c>
      <c r="AK37" s="34">
        <v>0.24</v>
      </c>
    </row>
    <row r="38" spans="1:37" ht="12.75">
      <c r="A38" s="33">
        <v>33</v>
      </c>
      <c r="B38" s="14">
        <v>35</v>
      </c>
      <c r="C38" s="10">
        <v>3</v>
      </c>
      <c r="D38" s="10">
        <v>6.78</v>
      </c>
      <c r="E38" s="10">
        <v>0.07</v>
      </c>
      <c r="F38" s="14">
        <v>35</v>
      </c>
      <c r="G38" s="10">
        <v>5</v>
      </c>
      <c r="H38" s="10">
        <v>3.05</v>
      </c>
      <c r="I38" s="10">
        <v>0.09</v>
      </c>
      <c r="J38" s="14">
        <v>27</v>
      </c>
      <c r="K38" s="10">
        <v>3</v>
      </c>
      <c r="L38" s="10">
        <v>5.05</v>
      </c>
      <c r="M38" s="10">
        <v>0.1</v>
      </c>
      <c r="N38" s="14">
        <v>20</v>
      </c>
      <c r="O38" s="10">
        <v>3</v>
      </c>
      <c r="P38" s="10">
        <v>0.35</v>
      </c>
      <c r="Q38" s="10">
        <v>0.98</v>
      </c>
      <c r="R38" s="14">
        <v>27</v>
      </c>
      <c r="S38" s="10">
        <v>3</v>
      </c>
      <c r="T38" s="10">
        <v>5.82</v>
      </c>
      <c r="U38" s="10">
        <v>0.16</v>
      </c>
      <c r="V38" s="14">
        <v>27</v>
      </c>
      <c r="W38" s="10">
        <v>3</v>
      </c>
      <c r="X38" s="10">
        <v>9.18</v>
      </c>
      <c r="Y38" s="10">
        <v>0.14</v>
      </c>
      <c r="Z38" s="20">
        <v>35</v>
      </c>
      <c r="AA38" s="4">
        <v>5</v>
      </c>
      <c r="AB38" s="4">
        <v>18.38</v>
      </c>
      <c r="AC38" s="4">
        <v>0.1</v>
      </c>
      <c r="AD38" s="20">
        <v>27</v>
      </c>
      <c r="AE38" s="4">
        <v>3</v>
      </c>
      <c r="AF38" s="4">
        <v>9.08</v>
      </c>
      <c r="AG38" s="4">
        <v>0.08</v>
      </c>
      <c r="AH38" s="20">
        <v>20</v>
      </c>
      <c r="AI38" s="4">
        <v>5</v>
      </c>
      <c r="AJ38" s="4">
        <v>1.13</v>
      </c>
      <c r="AK38" s="34">
        <v>0.51</v>
      </c>
    </row>
    <row r="39" spans="1:37" ht="12.75">
      <c r="A39" s="33">
        <v>34</v>
      </c>
      <c r="B39" s="14">
        <v>27</v>
      </c>
      <c r="C39" s="10">
        <v>5</v>
      </c>
      <c r="D39" s="10">
        <v>5.32</v>
      </c>
      <c r="E39" s="10">
        <v>0.09</v>
      </c>
      <c r="F39" s="14">
        <v>27</v>
      </c>
      <c r="G39" s="10">
        <v>3</v>
      </c>
      <c r="H39" s="10">
        <v>3.73</v>
      </c>
      <c r="I39" s="10">
        <v>0.16</v>
      </c>
      <c r="J39" s="14">
        <v>35</v>
      </c>
      <c r="K39" s="10">
        <v>5</v>
      </c>
      <c r="L39" s="10">
        <v>13.65</v>
      </c>
      <c r="M39" s="10">
        <v>0.01</v>
      </c>
      <c r="N39" s="14">
        <v>20</v>
      </c>
      <c r="O39" s="10">
        <v>3</v>
      </c>
      <c r="P39" s="10">
        <v>14.58</v>
      </c>
      <c r="Q39" s="10">
        <v>0.07</v>
      </c>
      <c r="R39" s="14">
        <v>20</v>
      </c>
      <c r="S39" s="10">
        <v>3</v>
      </c>
      <c r="T39" s="10">
        <v>3.17</v>
      </c>
      <c r="U39" s="10">
        <v>0.19</v>
      </c>
      <c r="V39" s="14">
        <v>20</v>
      </c>
      <c r="W39" s="10">
        <v>3</v>
      </c>
      <c r="X39" s="10">
        <v>8.55</v>
      </c>
      <c r="Y39" s="10">
        <v>0.16</v>
      </c>
      <c r="Z39" s="20">
        <v>20</v>
      </c>
      <c r="AA39" s="4">
        <v>3</v>
      </c>
      <c r="AB39" s="4">
        <v>3.45</v>
      </c>
      <c r="AC39" s="4">
        <v>0.12</v>
      </c>
      <c r="AD39" s="20">
        <v>20</v>
      </c>
      <c r="AE39" s="4">
        <v>5</v>
      </c>
      <c r="AF39" s="4">
        <v>1.35</v>
      </c>
      <c r="AG39" s="4">
        <v>0.14</v>
      </c>
      <c r="AH39" s="20">
        <v>35</v>
      </c>
      <c r="AI39" s="4">
        <v>5</v>
      </c>
      <c r="AJ39" s="4">
        <v>6.67</v>
      </c>
      <c r="AK39" s="34">
        <v>0.13</v>
      </c>
    </row>
    <row r="40" spans="1:37" ht="12.75">
      <c r="A40" s="33">
        <v>35</v>
      </c>
      <c r="B40" s="14">
        <v>27</v>
      </c>
      <c r="C40" s="10">
        <v>5</v>
      </c>
      <c r="D40" s="10">
        <v>29.68</v>
      </c>
      <c r="E40" s="10">
        <v>0.03</v>
      </c>
      <c r="F40" s="14">
        <v>20</v>
      </c>
      <c r="G40" s="10">
        <v>3</v>
      </c>
      <c r="H40" s="10">
        <v>3.05</v>
      </c>
      <c r="I40" s="10">
        <v>0.24</v>
      </c>
      <c r="J40" s="14">
        <v>20</v>
      </c>
      <c r="K40" s="10">
        <v>5</v>
      </c>
      <c r="L40" s="10">
        <v>1.25</v>
      </c>
      <c r="M40" s="10">
        <v>0.96</v>
      </c>
      <c r="N40" s="14">
        <v>20</v>
      </c>
      <c r="O40" s="10">
        <v>3</v>
      </c>
      <c r="P40" s="10">
        <v>28.02</v>
      </c>
      <c r="Q40" s="10">
        <v>0.06</v>
      </c>
      <c r="R40" s="14">
        <v>20</v>
      </c>
      <c r="S40" s="10">
        <v>3</v>
      </c>
      <c r="T40" s="10">
        <v>11.88</v>
      </c>
      <c r="U40" s="10">
        <v>0.06</v>
      </c>
      <c r="V40" s="14">
        <v>20</v>
      </c>
      <c r="W40" s="10">
        <v>3</v>
      </c>
      <c r="X40" s="10">
        <v>6.03</v>
      </c>
      <c r="Y40" s="10">
        <v>0.07</v>
      </c>
      <c r="Z40" s="20">
        <v>20</v>
      </c>
      <c r="AA40" s="4">
        <v>3</v>
      </c>
      <c r="AB40" s="4">
        <v>6.47</v>
      </c>
      <c r="AC40" s="4">
        <v>0.06</v>
      </c>
      <c r="AD40" s="20">
        <v>35</v>
      </c>
      <c r="AE40" s="4">
        <v>5</v>
      </c>
      <c r="AF40" s="4">
        <v>1.55</v>
      </c>
      <c r="AG40" s="4">
        <v>0.1</v>
      </c>
      <c r="AH40" s="20">
        <v>27</v>
      </c>
      <c r="AI40" s="4">
        <v>3</v>
      </c>
      <c r="AJ40" s="4">
        <v>6.93</v>
      </c>
      <c r="AK40" s="34">
        <v>0.15</v>
      </c>
    </row>
    <row r="41" spans="1:37" ht="12.75">
      <c r="A41" s="33">
        <v>36</v>
      </c>
      <c r="B41" s="14">
        <v>27</v>
      </c>
      <c r="C41" s="10">
        <v>3</v>
      </c>
      <c r="D41" s="10">
        <v>10.2</v>
      </c>
      <c r="E41" s="10">
        <v>0.06</v>
      </c>
      <c r="F41" s="14">
        <v>20</v>
      </c>
      <c r="G41" s="10">
        <v>3</v>
      </c>
      <c r="H41" s="10">
        <v>0.12</v>
      </c>
      <c r="I41" s="10">
        <v>1</v>
      </c>
      <c r="J41" s="14">
        <v>20</v>
      </c>
      <c r="K41" s="10">
        <v>5</v>
      </c>
      <c r="L41" s="10">
        <v>2</v>
      </c>
      <c r="M41" s="10">
        <v>0.13</v>
      </c>
      <c r="N41" s="14">
        <v>35</v>
      </c>
      <c r="O41" s="10">
        <v>3</v>
      </c>
      <c r="P41" s="10">
        <v>2.85</v>
      </c>
      <c r="Q41" s="10">
        <v>0.23</v>
      </c>
      <c r="R41" s="14">
        <v>20</v>
      </c>
      <c r="S41" s="10">
        <v>3</v>
      </c>
      <c r="T41" s="10">
        <v>0.93</v>
      </c>
      <c r="U41" s="10">
        <v>0.52</v>
      </c>
      <c r="V41" s="14">
        <v>35</v>
      </c>
      <c r="W41" s="10">
        <v>3</v>
      </c>
      <c r="X41" s="10">
        <v>2.95</v>
      </c>
      <c r="Y41" s="10">
        <v>0.56</v>
      </c>
      <c r="Z41" s="20">
        <v>20</v>
      </c>
      <c r="AA41" s="4">
        <v>3</v>
      </c>
      <c r="AB41" s="4">
        <v>3.5</v>
      </c>
      <c r="AC41" s="4">
        <v>0.13</v>
      </c>
      <c r="AD41" s="20">
        <v>27</v>
      </c>
      <c r="AE41" s="4">
        <v>3</v>
      </c>
      <c r="AF41" s="4">
        <v>26.07</v>
      </c>
      <c r="AG41" s="4">
        <v>0.07</v>
      </c>
      <c r="AH41" s="20">
        <v>20</v>
      </c>
      <c r="AI41" s="4">
        <v>3</v>
      </c>
      <c r="AJ41" s="4">
        <v>3.08</v>
      </c>
      <c r="AK41" s="34">
        <v>0.08</v>
      </c>
    </row>
    <row r="42" spans="1:37" ht="12.75">
      <c r="A42" s="33">
        <v>37</v>
      </c>
      <c r="B42" s="14">
        <v>20</v>
      </c>
      <c r="C42" s="10">
        <v>3</v>
      </c>
      <c r="D42" s="10">
        <v>6.7</v>
      </c>
      <c r="E42" s="10">
        <v>0.05</v>
      </c>
      <c r="F42" s="14">
        <v>20</v>
      </c>
      <c r="G42" s="10">
        <v>3</v>
      </c>
      <c r="H42" s="10">
        <v>1.47</v>
      </c>
      <c r="I42" s="10">
        <v>0.28</v>
      </c>
      <c r="J42" s="14">
        <v>20</v>
      </c>
      <c r="K42" s="10">
        <v>3</v>
      </c>
      <c r="L42" s="10">
        <v>3.45</v>
      </c>
      <c r="M42" s="10">
        <v>0.05</v>
      </c>
      <c r="N42" s="14">
        <v>27</v>
      </c>
      <c r="O42" s="10">
        <v>5</v>
      </c>
      <c r="P42" s="10">
        <v>5.27</v>
      </c>
      <c r="Q42" s="10">
        <v>0.16</v>
      </c>
      <c r="R42" s="14">
        <v>35</v>
      </c>
      <c r="S42" s="10">
        <v>3</v>
      </c>
      <c r="T42" s="10">
        <v>1.17</v>
      </c>
      <c r="U42" s="10">
        <v>0.2</v>
      </c>
      <c r="V42" s="14">
        <v>27</v>
      </c>
      <c r="W42" s="10">
        <v>5</v>
      </c>
      <c r="X42" s="10">
        <v>2.93</v>
      </c>
      <c r="Y42" s="10">
        <v>0.18</v>
      </c>
      <c r="Z42" s="20">
        <v>35</v>
      </c>
      <c r="AA42" s="4">
        <v>3</v>
      </c>
      <c r="AB42" s="4">
        <v>22.72</v>
      </c>
      <c r="AC42" s="4">
        <v>0.06</v>
      </c>
      <c r="AD42" s="20">
        <v>20</v>
      </c>
      <c r="AE42" s="4">
        <v>3</v>
      </c>
      <c r="AF42" s="4">
        <v>1.17</v>
      </c>
      <c r="AG42" s="4">
        <v>0.73</v>
      </c>
      <c r="AH42" s="20">
        <v>20</v>
      </c>
      <c r="AI42" s="4">
        <v>3</v>
      </c>
      <c r="AJ42" s="4">
        <v>1.75</v>
      </c>
      <c r="AK42" s="34">
        <v>0.44</v>
      </c>
    </row>
    <row r="43" spans="1:37" ht="12.75">
      <c r="A43" s="33">
        <v>38</v>
      </c>
      <c r="B43" s="14">
        <v>35</v>
      </c>
      <c r="C43" s="10">
        <v>5</v>
      </c>
      <c r="D43" s="10">
        <v>15.4</v>
      </c>
      <c r="E43" s="10">
        <v>0.04</v>
      </c>
      <c r="F43" s="14">
        <v>35</v>
      </c>
      <c r="G43" s="10">
        <v>3</v>
      </c>
      <c r="H43" s="10">
        <v>8.63</v>
      </c>
      <c r="I43" s="10">
        <v>0.05</v>
      </c>
      <c r="J43" s="14">
        <v>20</v>
      </c>
      <c r="K43" s="10">
        <v>5</v>
      </c>
      <c r="L43" s="10">
        <v>1.98</v>
      </c>
      <c r="M43" s="10">
        <v>0.58</v>
      </c>
      <c r="N43" s="14">
        <v>27</v>
      </c>
      <c r="O43" s="10">
        <v>5</v>
      </c>
      <c r="P43" s="10">
        <v>17.8</v>
      </c>
      <c r="Q43" s="10">
        <v>0.04</v>
      </c>
      <c r="R43" s="14">
        <v>27</v>
      </c>
      <c r="S43" s="10">
        <v>5</v>
      </c>
      <c r="T43" s="10">
        <v>2.52</v>
      </c>
      <c r="U43" s="10">
        <v>0.29</v>
      </c>
      <c r="V43" s="14">
        <v>27</v>
      </c>
      <c r="W43" s="10">
        <v>5</v>
      </c>
      <c r="X43" s="10">
        <v>4.18</v>
      </c>
      <c r="Y43" s="10">
        <v>0.19</v>
      </c>
      <c r="Z43" s="20">
        <v>27</v>
      </c>
      <c r="AA43" s="4">
        <v>5</v>
      </c>
      <c r="AB43" s="4">
        <v>11.17</v>
      </c>
      <c r="AC43" s="4">
        <v>0.12</v>
      </c>
      <c r="AD43" s="20">
        <v>20</v>
      </c>
      <c r="AE43" s="4">
        <v>3</v>
      </c>
      <c r="AF43" s="4">
        <v>10.32</v>
      </c>
      <c r="AG43" s="4">
        <v>0.07</v>
      </c>
      <c r="AH43" s="20">
        <v>20</v>
      </c>
      <c r="AI43" s="4">
        <v>3</v>
      </c>
      <c r="AJ43" s="4">
        <v>0.97</v>
      </c>
      <c r="AK43" s="34">
        <v>0.45</v>
      </c>
    </row>
    <row r="44" spans="1:37" ht="12.75">
      <c r="A44" s="33">
        <v>39</v>
      </c>
      <c r="B44" s="14">
        <v>20</v>
      </c>
      <c r="C44" s="10">
        <v>5</v>
      </c>
      <c r="D44" s="10">
        <v>17.42</v>
      </c>
      <c r="E44" s="10">
        <v>0.05</v>
      </c>
      <c r="F44" s="14">
        <v>27</v>
      </c>
      <c r="G44" s="10">
        <v>5</v>
      </c>
      <c r="H44" s="10">
        <v>1.28</v>
      </c>
      <c r="I44" s="10">
        <v>0.2</v>
      </c>
      <c r="J44" s="14">
        <v>27</v>
      </c>
      <c r="K44" s="10">
        <v>5</v>
      </c>
      <c r="L44" s="10">
        <v>1.7</v>
      </c>
      <c r="M44" s="10">
        <v>0.61</v>
      </c>
      <c r="N44" s="14">
        <v>20</v>
      </c>
      <c r="O44" s="10">
        <v>3</v>
      </c>
      <c r="P44" s="10">
        <v>7.55</v>
      </c>
      <c r="Q44" s="10">
        <v>0.06</v>
      </c>
      <c r="R44" s="14">
        <v>27</v>
      </c>
      <c r="S44" s="10">
        <v>5</v>
      </c>
      <c r="T44" s="10">
        <v>3.17</v>
      </c>
      <c r="U44" s="10">
        <v>0.18</v>
      </c>
      <c r="V44" s="14">
        <v>20</v>
      </c>
      <c r="W44" s="10">
        <v>3</v>
      </c>
      <c r="X44" s="10">
        <v>3.38</v>
      </c>
      <c r="Y44" s="10">
        <v>0.31</v>
      </c>
      <c r="Z44" s="20">
        <v>27</v>
      </c>
      <c r="AA44" s="4">
        <v>3</v>
      </c>
      <c r="AB44" s="4">
        <v>24.93</v>
      </c>
      <c r="AC44" s="4">
        <v>0.06</v>
      </c>
      <c r="AD44" s="20">
        <v>20</v>
      </c>
      <c r="AE44" s="4">
        <v>3</v>
      </c>
      <c r="AF44" s="4">
        <v>5.47</v>
      </c>
      <c r="AG44" s="4">
        <v>0.09</v>
      </c>
      <c r="AH44" s="20">
        <v>35</v>
      </c>
      <c r="AI44" s="4">
        <v>3</v>
      </c>
      <c r="AJ44" s="4">
        <v>2.98</v>
      </c>
      <c r="AK44" s="34">
        <v>0.48</v>
      </c>
    </row>
    <row r="45" spans="1:37" ht="12.75">
      <c r="A45" s="33">
        <v>40</v>
      </c>
      <c r="B45" s="14">
        <v>20</v>
      </c>
      <c r="C45" s="10">
        <v>5</v>
      </c>
      <c r="D45" s="10">
        <v>9.85</v>
      </c>
      <c r="E45" s="10">
        <v>0.06</v>
      </c>
      <c r="F45" s="14">
        <v>27</v>
      </c>
      <c r="G45" s="10">
        <v>5</v>
      </c>
      <c r="H45" s="10">
        <v>1.27</v>
      </c>
      <c r="I45" s="10">
        <v>0.68</v>
      </c>
      <c r="J45" s="14">
        <v>35</v>
      </c>
      <c r="K45" s="10">
        <v>5</v>
      </c>
      <c r="L45" s="10">
        <v>9.42</v>
      </c>
      <c r="M45" s="10">
        <v>0.24</v>
      </c>
      <c r="N45" s="14">
        <v>27</v>
      </c>
      <c r="O45" s="10">
        <v>3</v>
      </c>
      <c r="P45" s="10">
        <v>11.03</v>
      </c>
      <c r="Q45" s="10">
        <v>0.05</v>
      </c>
      <c r="R45" s="14">
        <v>20</v>
      </c>
      <c r="S45" s="10">
        <v>3</v>
      </c>
      <c r="T45" s="10">
        <v>0.47</v>
      </c>
      <c r="U45" s="10">
        <v>0.75</v>
      </c>
      <c r="V45" s="14">
        <v>27</v>
      </c>
      <c r="W45" s="10">
        <v>3</v>
      </c>
      <c r="X45" s="10">
        <v>8.92</v>
      </c>
      <c r="Y45" s="10">
        <v>0.11</v>
      </c>
      <c r="Z45" s="20">
        <v>35</v>
      </c>
      <c r="AA45" s="4">
        <v>3</v>
      </c>
      <c r="AB45" s="4">
        <v>2.13</v>
      </c>
      <c r="AC45" s="4">
        <v>0.19</v>
      </c>
      <c r="AD45" s="20">
        <v>27</v>
      </c>
      <c r="AE45" s="4">
        <v>5</v>
      </c>
      <c r="AF45" s="4">
        <v>1.22</v>
      </c>
      <c r="AG45" s="4">
        <v>0.27</v>
      </c>
      <c r="AH45" s="20">
        <v>27</v>
      </c>
      <c r="AI45" s="4">
        <v>5</v>
      </c>
      <c r="AJ45" s="4">
        <v>2.22</v>
      </c>
      <c r="AK45" s="34">
        <v>0.44</v>
      </c>
    </row>
    <row r="46" spans="1:37" ht="12.75">
      <c r="A46" s="33">
        <v>41</v>
      </c>
      <c r="B46" s="14">
        <v>20</v>
      </c>
      <c r="C46" s="10">
        <v>3</v>
      </c>
      <c r="D46" s="10">
        <v>2.62</v>
      </c>
      <c r="E46" s="10">
        <v>0.1</v>
      </c>
      <c r="F46" s="14">
        <v>20</v>
      </c>
      <c r="G46" s="10">
        <v>3</v>
      </c>
      <c r="H46" s="10">
        <v>4.48</v>
      </c>
      <c r="I46" s="10">
        <v>0.17</v>
      </c>
      <c r="J46" s="14">
        <v>35</v>
      </c>
      <c r="K46" s="10">
        <v>5</v>
      </c>
      <c r="L46" s="10">
        <v>3.75</v>
      </c>
      <c r="M46" s="10">
        <v>0.63</v>
      </c>
      <c r="N46" s="14">
        <v>35</v>
      </c>
      <c r="O46" s="10">
        <v>3</v>
      </c>
      <c r="P46" s="10">
        <v>17.95</v>
      </c>
      <c r="Q46" s="10">
        <v>0.06</v>
      </c>
      <c r="R46" s="14">
        <v>27</v>
      </c>
      <c r="S46" s="10">
        <v>3</v>
      </c>
      <c r="T46" s="10">
        <v>8.95</v>
      </c>
      <c r="U46" s="10">
        <v>0.15</v>
      </c>
      <c r="V46" s="14">
        <v>35</v>
      </c>
      <c r="W46" s="10">
        <v>3</v>
      </c>
      <c r="X46" s="10">
        <v>9.95</v>
      </c>
      <c r="Y46" s="10">
        <v>0.18</v>
      </c>
      <c r="Z46" s="20">
        <v>27</v>
      </c>
      <c r="AA46" s="4">
        <v>3</v>
      </c>
      <c r="AB46" s="4">
        <v>6.45</v>
      </c>
      <c r="AC46" s="4">
        <v>0.11</v>
      </c>
      <c r="AD46" s="20">
        <v>27</v>
      </c>
      <c r="AE46" s="4">
        <v>5</v>
      </c>
      <c r="AF46" s="4">
        <v>10.23</v>
      </c>
      <c r="AG46" s="4">
        <v>0.07</v>
      </c>
      <c r="AH46" s="20">
        <v>27</v>
      </c>
      <c r="AI46" s="4">
        <v>5</v>
      </c>
      <c r="AJ46" s="4">
        <v>1.73</v>
      </c>
      <c r="AK46" s="34">
        <v>0.48</v>
      </c>
    </row>
    <row r="47" spans="1:37" ht="12.75">
      <c r="A47" s="33">
        <v>42</v>
      </c>
      <c r="B47" s="14">
        <v>20</v>
      </c>
      <c r="C47" s="10">
        <v>5</v>
      </c>
      <c r="D47" s="10">
        <v>12.85</v>
      </c>
      <c r="E47" s="10">
        <v>0.07</v>
      </c>
      <c r="F47" s="14">
        <v>27</v>
      </c>
      <c r="G47" s="10">
        <v>3</v>
      </c>
      <c r="H47" s="10">
        <v>6.63</v>
      </c>
      <c r="I47" s="10">
        <v>0.15</v>
      </c>
      <c r="J47" s="14">
        <v>35</v>
      </c>
      <c r="K47" s="10">
        <v>3</v>
      </c>
      <c r="L47" s="10">
        <v>15.48</v>
      </c>
      <c r="M47" s="10">
        <v>0.39</v>
      </c>
      <c r="N47" s="14">
        <v>27</v>
      </c>
      <c r="O47" s="10">
        <v>3</v>
      </c>
      <c r="P47" s="10">
        <v>8.25</v>
      </c>
      <c r="Q47" s="10">
        <v>0.11</v>
      </c>
      <c r="R47" s="14">
        <v>35</v>
      </c>
      <c r="S47" s="10">
        <v>3</v>
      </c>
      <c r="T47" s="10">
        <v>5.65</v>
      </c>
      <c r="U47" s="10">
        <v>0.19</v>
      </c>
      <c r="V47" s="14">
        <v>27</v>
      </c>
      <c r="W47" s="10">
        <v>3</v>
      </c>
      <c r="X47" s="10">
        <v>7.07</v>
      </c>
      <c r="Y47" s="10">
        <v>0.17</v>
      </c>
      <c r="Z47" s="20">
        <v>20</v>
      </c>
      <c r="AA47" s="4">
        <v>3</v>
      </c>
      <c r="AB47" s="4">
        <v>5.13</v>
      </c>
      <c r="AC47" s="4">
        <v>0.07</v>
      </c>
      <c r="AD47" s="20">
        <v>20</v>
      </c>
      <c r="AE47" s="4">
        <v>3</v>
      </c>
      <c r="AF47" s="4">
        <v>7.37</v>
      </c>
      <c r="AG47" s="4">
        <v>0.08</v>
      </c>
      <c r="AH47" s="20">
        <v>20</v>
      </c>
      <c r="AI47" s="4">
        <v>3</v>
      </c>
      <c r="AJ47" s="4">
        <v>0.78</v>
      </c>
      <c r="AK47" s="34">
        <v>0.87</v>
      </c>
    </row>
    <row r="48" spans="1:37" ht="12.75">
      <c r="A48" s="33">
        <v>43</v>
      </c>
      <c r="B48" s="14">
        <v>27</v>
      </c>
      <c r="C48" s="10">
        <v>5</v>
      </c>
      <c r="D48" s="10">
        <v>11.57</v>
      </c>
      <c r="E48" s="10">
        <v>0.06</v>
      </c>
      <c r="F48" s="14">
        <v>35</v>
      </c>
      <c r="G48" s="10">
        <v>3</v>
      </c>
      <c r="H48" s="10">
        <v>3.82</v>
      </c>
      <c r="I48" s="10">
        <v>0.2</v>
      </c>
      <c r="J48" s="14">
        <v>35</v>
      </c>
      <c r="K48" s="10">
        <v>5</v>
      </c>
      <c r="L48" s="10">
        <v>2.52</v>
      </c>
      <c r="M48" s="10">
        <v>0.29</v>
      </c>
      <c r="N48" s="14">
        <v>20</v>
      </c>
      <c r="O48" s="10">
        <v>3</v>
      </c>
      <c r="P48" s="10">
        <v>7.47</v>
      </c>
      <c r="Q48" s="10">
        <v>0.1</v>
      </c>
      <c r="R48" s="14">
        <v>27</v>
      </c>
      <c r="S48" s="10">
        <v>3</v>
      </c>
      <c r="T48" s="10">
        <v>7.15</v>
      </c>
      <c r="U48" s="10">
        <v>0.12</v>
      </c>
      <c r="V48" s="14">
        <v>20</v>
      </c>
      <c r="W48" s="10">
        <v>3</v>
      </c>
      <c r="X48" s="10">
        <v>4.15</v>
      </c>
      <c r="Y48" s="10">
        <v>0.14</v>
      </c>
      <c r="Z48" s="20">
        <v>20</v>
      </c>
      <c r="AA48" s="4">
        <v>5</v>
      </c>
      <c r="AB48" s="4">
        <v>21.65</v>
      </c>
      <c r="AC48" s="4">
        <v>0.08</v>
      </c>
      <c r="AD48" s="20">
        <v>27</v>
      </c>
      <c r="AE48" s="4">
        <v>3</v>
      </c>
      <c r="AF48" s="4">
        <v>16.33</v>
      </c>
      <c r="AG48" s="4">
        <v>0.02</v>
      </c>
      <c r="AH48" s="20">
        <v>27</v>
      </c>
      <c r="AI48" s="4">
        <v>3</v>
      </c>
      <c r="AJ48" s="4">
        <v>4.15</v>
      </c>
      <c r="AK48" s="34">
        <v>0.16</v>
      </c>
    </row>
    <row r="49" spans="1:37" ht="12.75">
      <c r="A49" s="33">
        <v>44</v>
      </c>
      <c r="B49" s="14">
        <v>35</v>
      </c>
      <c r="C49" s="10">
        <v>5</v>
      </c>
      <c r="D49" s="10">
        <v>8.77</v>
      </c>
      <c r="E49" s="10">
        <v>0.1</v>
      </c>
      <c r="F49" s="14">
        <v>27</v>
      </c>
      <c r="G49" s="10">
        <v>3</v>
      </c>
      <c r="H49" s="10">
        <v>1.08</v>
      </c>
      <c r="I49" s="10">
        <v>0.96</v>
      </c>
      <c r="J49" s="14">
        <v>27</v>
      </c>
      <c r="K49" s="10">
        <v>5</v>
      </c>
      <c r="L49" s="10">
        <v>5.72</v>
      </c>
      <c r="M49" s="10">
        <v>0.04</v>
      </c>
      <c r="N49" s="14">
        <v>35</v>
      </c>
      <c r="O49" s="10">
        <v>5</v>
      </c>
      <c r="P49" s="10">
        <v>1.62</v>
      </c>
      <c r="Q49" s="10">
        <v>0.3</v>
      </c>
      <c r="R49" s="14">
        <v>20</v>
      </c>
      <c r="S49" s="10">
        <v>3</v>
      </c>
      <c r="T49" s="10">
        <v>0.32</v>
      </c>
      <c r="U49" s="10">
        <v>0.9</v>
      </c>
      <c r="V49" s="14">
        <v>35</v>
      </c>
      <c r="W49" s="10">
        <v>5</v>
      </c>
      <c r="X49" s="10">
        <v>6.27</v>
      </c>
      <c r="Y49" s="10">
        <v>0.09</v>
      </c>
      <c r="Z49" s="20">
        <v>20</v>
      </c>
      <c r="AA49" s="4">
        <v>5</v>
      </c>
      <c r="AB49" s="4">
        <v>18.27</v>
      </c>
      <c r="AC49" s="4">
        <v>0.03</v>
      </c>
      <c r="AD49" s="20">
        <v>35</v>
      </c>
      <c r="AE49" s="4">
        <v>3</v>
      </c>
      <c r="AF49" s="4">
        <v>13.25</v>
      </c>
      <c r="AG49" s="4">
        <v>0.08</v>
      </c>
      <c r="AH49" s="20">
        <v>35</v>
      </c>
      <c r="AI49" s="4">
        <v>3</v>
      </c>
      <c r="AJ49" s="4">
        <v>9.72</v>
      </c>
      <c r="AK49" s="34">
        <v>0.04</v>
      </c>
    </row>
    <row r="50" spans="1:37" ht="12.75">
      <c r="A50" s="33">
        <v>45</v>
      </c>
      <c r="B50" s="14">
        <v>35</v>
      </c>
      <c r="C50" s="10">
        <v>5</v>
      </c>
      <c r="D50" s="10">
        <v>9.18</v>
      </c>
      <c r="E50" s="10">
        <v>0.14</v>
      </c>
      <c r="F50" s="14">
        <v>20</v>
      </c>
      <c r="G50" s="10">
        <v>3</v>
      </c>
      <c r="H50" s="10">
        <v>1.37</v>
      </c>
      <c r="I50" s="10">
        <v>-0.21</v>
      </c>
      <c r="J50" s="14">
        <v>35</v>
      </c>
      <c r="K50" s="10">
        <v>3</v>
      </c>
      <c r="L50" s="10">
        <v>3.07</v>
      </c>
      <c r="M50" s="10">
        <v>-0.04</v>
      </c>
      <c r="N50" s="14">
        <v>20</v>
      </c>
      <c r="O50" s="10">
        <v>5</v>
      </c>
      <c r="P50" s="10">
        <v>20.18</v>
      </c>
      <c r="Q50" s="10">
        <v>0.06</v>
      </c>
      <c r="R50" s="14">
        <v>35</v>
      </c>
      <c r="S50" s="10">
        <v>5</v>
      </c>
      <c r="T50" s="10">
        <v>3.67</v>
      </c>
      <c r="U50" s="10">
        <v>0.23</v>
      </c>
      <c r="V50" s="14">
        <v>20</v>
      </c>
      <c r="W50" s="10">
        <v>5</v>
      </c>
      <c r="X50" s="10">
        <v>1.18</v>
      </c>
      <c r="Y50" s="10">
        <v>0.89</v>
      </c>
      <c r="Z50" s="20">
        <v>20</v>
      </c>
      <c r="AA50" s="4">
        <v>3</v>
      </c>
      <c r="AB50" s="4">
        <v>7.58</v>
      </c>
      <c r="AC50" s="4">
        <v>0.09</v>
      </c>
      <c r="AD50" s="20">
        <v>27</v>
      </c>
      <c r="AE50" s="4">
        <v>3</v>
      </c>
      <c r="AF50" s="4">
        <v>11.2</v>
      </c>
      <c r="AG50" s="4">
        <v>0.11</v>
      </c>
      <c r="AH50" s="20">
        <v>27</v>
      </c>
      <c r="AI50" s="4">
        <v>3</v>
      </c>
      <c r="AJ50" s="4">
        <v>3</v>
      </c>
      <c r="AK50" s="34">
        <v>0.3</v>
      </c>
    </row>
    <row r="51" spans="1:37" ht="12.75">
      <c r="A51" s="33">
        <v>46</v>
      </c>
      <c r="B51" s="14">
        <v>27</v>
      </c>
      <c r="C51" s="10">
        <v>5</v>
      </c>
      <c r="D51" s="10">
        <v>3.03</v>
      </c>
      <c r="E51" s="10">
        <v>0.13</v>
      </c>
      <c r="F51" s="14">
        <v>35</v>
      </c>
      <c r="G51" s="10">
        <v>5</v>
      </c>
      <c r="H51" s="10">
        <v>15.77</v>
      </c>
      <c r="I51" s="10">
        <v>0.1</v>
      </c>
      <c r="J51" s="14"/>
      <c r="K51" s="10"/>
      <c r="L51" s="10"/>
      <c r="M51" s="10"/>
      <c r="N51" s="14">
        <v>20</v>
      </c>
      <c r="O51" s="10">
        <v>5</v>
      </c>
      <c r="P51" s="10">
        <v>12.12</v>
      </c>
      <c r="Q51" s="10">
        <v>0.07</v>
      </c>
      <c r="R51" s="14">
        <v>20</v>
      </c>
      <c r="S51" s="10">
        <v>5</v>
      </c>
      <c r="T51" s="10">
        <v>14.9</v>
      </c>
      <c r="U51" s="10">
        <v>0.05</v>
      </c>
      <c r="V51" s="14">
        <v>20</v>
      </c>
      <c r="W51" s="10">
        <v>5</v>
      </c>
      <c r="X51" s="10">
        <v>3.4</v>
      </c>
      <c r="Y51" s="10">
        <v>0.05</v>
      </c>
      <c r="Z51" s="20">
        <v>20</v>
      </c>
      <c r="AA51" s="4">
        <v>3</v>
      </c>
      <c r="AB51" s="4">
        <v>0.75</v>
      </c>
      <c r="AC51" s="4">
        <v>0.65</v>
      </c>
      <c r="AD51" s="20">
        <v>20</v>
      </c>
      <c r="AE51" s="4">
        <v>3</v>
      </c>
      <c r="AF51" s="4">
        <v>2.63</v>
      </c>
      <c r="AG51" s="4">
        <v>0.14</v>
      </c>
      <c r="AH51" s="20">
        <v>20</v>
      </c>
      <c r="AI51" s="4">
        <v>3</v>
      </c>
      <c r="AJ51" s="4">
        <v>2.7</v>
      </c>
      <c r="AK51" s="34">
        <v>0.18</v>
      </c>
    </row>
    <row r="52" spans="1:37" ht="12.75">
      <c r="A52" s="33">
        <v>47</v>
      </c>
      <c r="B52" s="14">
        <v>35</v>
      </c>
      <c r="C52" s="10">
        <v>3</v>
      </c>
      <c r="D52" s="10">
        <v>9.92</v>
      </c>
      <c r="E52" s="10">
        <v>0.05</v>
      </c>
      <c r="F52" s="14">
        <v>20</v>
      </c>
      <c r="G52" s="10">
        <v>5</v>
      </c>
      <c r="H52" s="10">
        <v>5.07</v>
      </c>
      <c r="I52" s="10">
        <v>0.1</v>
      </c>
      <c r="J52" s="14"/>
      <c r="K52" s="10"/>
      <c r="L52" s="10"/>
      <c r="M52" s="10"/>
      <c r="N52" s="14">
        <v>20</v>
      </c>
      <c r="O52" s="10">
        <v>3</v>
      </c>
      <c r="P52" s="10">
        <v>6.08</v>
      </c>
      <c r="Q52" s="10">
        <v>0.13</v>
      </c>
      <c r="R52" s="14">
        <v>20</v>
      </c>
      <c r="S52" s="10">
        <v>5</v>
      </c>
      <c r="T52" s="10">
        <v>8.33</v>
      </c>
      <c r="U52" s="10">
        <v>0.18</v>
      </c>
      <c r="V52" s="14">
        <v>20</v>
      </c>
      <c r="W52" s="10">
        <v>3</v>
      </c>
      <c r="X52" s="10">
        <v>3.22</v>
      </c>
      <c r="Y52" s="10">
        <v>0.16</v>
      </c>
      <c r="Z52" s="20">
        <v>20</v>
      </c>
      <c r="AA52" s="4">
        <v>5</v>
      </c>
      <c r="AB52" s="4">
        <v>31.22</v>
      </c>
      <c r="AC52" s="4">
        <v>0.03</v>
      </c>
      <c r="AD52" s="20">
        <v>35</v>
      </c>
      <c r="AE52" s="4">
        <v>5</v>
      </c>
      <c r="AF52" s="4">
        <v>4.32</v>
      </c>
      <c r="AG52" s="4">
        <v>0.2</v>
      </c>
      <c r="AH52" s="20">
        <v>35</v>
      </c>
      <c r="AI52" s="4">
        <v>5</v>
      </c>
      <c r="AJ52" s="4">
        <v>4.2</v>
      </c>
      <c r="AK52" s="34">
        <v>0.23</v>
      </c>
    </row>
    <row r="53" spans="1:37" ht="12.75">
      <c r="A53" s="33">
        <v>48</v>
      </c>
      <c r="B53" s="14"/>
      <c r="C53" s="10"/>
      <c r="D53" s="10"/>
      <c r="E53" s="10"/>
      <c r="F53" s="14">
        <v>20</v>
      </c>
      <c r="G53" s="10">
        <v>5</v>
      </c>
      <c r="H53" s="10">
        <v>3.22</v>
      </c>
      <c r="I53" s="10">
        <v>0.15</v>
      </c>
      <c r="J53" s="14"/>
      <c r="K53" s="10"/>
      <c r="L53" s="10"/>
      <c r="M53" s="10"/>
      <c r="N53" s="14">
        <v>20</v>
      </c>
      <c r="O53" s="10">
        <v>3</v>
      </c>
      <c r="P53" s="10">
        <v>2</v>
      </c>
      <c r="Q53" s="10">
        <v>0.28</v>
      </c>
      <c r="R53" s="14">
        <v>20</v>
      </c>
      <c r="S53" s="10">
        <v>3</v>
      </c>
      <c r="T53" s="10">
        <v>1.53</v>
      </c>
      <c r="U53" s="10">
        <v>0.29</v>
      </c>
      <c r="V53" s="14">
        <v>20</v>
      </c>
      <c r="W53" s="10">
        <v>3</v>
      </c>
      <c r="X53" s="10">
        <v>4.97</v>
      </c>
      <c r="Y53" s="10">
        <v>0.13</v>
      </c>
      <c r="Z53" s="20">
        <v>27</v>
      </c>
      <c r="AA53" s="4">
        <v>5</v>
      </c>
      <c r="AB53" s="4">
        <v>7.68</v>
      </c>
      <c r="AC53" s="4">
        <v>0.07</v>
      </c>
      <c r="AD53" s="20">
        <v>20</v>
      </c>
      <c r="AE53" s="4">
        <v>5</v>
      </c>
      <c r="AF53" s="4">
        <v>14</v>
      </c>
      <c r="AG53" s="4">
        <v>0.01</v>
      </c>
      <c r="AH53" s="20">
        <v>20</v>
      </c>
      <c r="AI53" s="4">
        <v>5</v>
      </c>
      <c r="AJ53" s="4">
        <v>3.9</v>
      </c>
      <c r="AK53" s="34">
        <v>0.26</v>
      </c>
    </row>
    <row r="54" spans="1:37" ht="12.75">
      <c r="A54" s="33">
        <v>49</v>
      </c>
      <c r="B54" s="14"/>
      <c r="C54" s="10"/>
      <c r="D54" s="10"/>
      <c r="E54" s="10"/>
      <c r="F54" s="14">
        <v>20</v>
      </c>
      <c r="G54" s="10">
        <v>3</v>
      </c>
      <c r="H54" s="10">
        <v>0.12</v>
      </c>
      <c r="I54" s="10">
        <v>0.99</v>
      </c>
      <c r="J54" s="14"/>
      <c r="K54" s="10"/>
      <c r="L54" s="10"/>
      <c r="M54" s="10"/>
      <c r="N54" s="14">
        <v>20</v>
      </c>
      <c r="O54" s="10">
        <v>5</v>
      </c>
      <c r="P54" s="10">
        <v>7.78</v>
      </c>
      <c r="Q54" s="10">
        <v>0.17</v>
      </c>
      <c r="R54" s="14">
        <v>20</v>
      </c>
      <c r="S54" s="10">
        <v>3</v>
      </c>
      <c r="T54" s="10">
        <v>0.6</v>
      </c>
      <c r="U54" s="10">
        <v>1</v>
      </c>
      <c r="V54" s="14">
        <v>20</v>
      </c>
      <c r="W54" s="10">
        <v>5</v>
      </c>
      <c r="X54" s="10">
        <v>1.8</v>
      </c>
      <c r="Y54" s="10">
        <v>0.74</v>
      </c>
      <c r="Z54" s="20">
        <v>35</v>
      </c>
      <c r="AA54" s="4">
        <v>5</v>
      </c>
      <c r="AB54" s="4">
        <v>20.93</v>
      </c>
      <c r="AC54" s="4">
        <v>0.04</v>
      </c>
      <c r="AD54" s="20">
        <v>20</v>
      </c>
      <c r="AE54" s="4">
        <v>5</v>
      </c>
      <c r="AF54" s="4">
        <v>6.27</v>
      </c>
      <c r="AG54" s="4">
        <v>0.12</v>
      </c>
      <c r="AH54" s="20">
        <v>20</v>
      </c>
      <c r="AI54" s="4">
        <v>5</v>
      </c>
      <c r="AJ54" s="4">
        <v>1.42</v>
      </c>
      <c r="AK54" s="34">
        <v>0.22</v>
      </c>
    </row>
    <row r="55" spans="1:37" ht="12.75">
      <c r="A55" s="33">
        <v>50</v>
      </c>
      <c r="B55" s="14"/>
      <c r="C55" s="10"/>
      <c r="D55" s="10"/>
      <c r="E55" s="10"/>
      <c r="F55" s="14">
        <v>20</v>
      </c>
      <c r="G55" s="10">
        <v>3</v>
      </c>
      <c r="H55" s="10">
        <v>2.63</v>
      </c>
      <c r="I55" s="10">
        <v>0.11</v>
      </c>
      <c r="J55" s="14"/>
      <c r="K55" s="10"/>
      <c r="L55" s="10"/>
      <c r="M55" s="10"/>
      <c r="N55" s="14">
        <v>27</v>
      </c>
      <c r="O55" s="10">
        <v>5</v>
      </c>
      <c r="P55" s="10">
        <v>3.83</v>
      </c>
      <c r="Q55" s="10">
        <v>0.12</v>
      </c>
      <c r="R55" s="14">
        <v>20</v>
      </c>
      <c r="S55" s="10">
        <v>5</v>
      </c>
      <c r="T55" s="10">
        <v>1.93</v>
      </c>
      <c r="U55" s="10">
        <v>0.3</v>
      </c>
      <c r="V55" s="14">
        <v>27</v>
      </c>
      <c r="W55" s="10">
        <v>5</v>
      </c>
      <c r="X55" s="10">
        <v>1.98</v>
      </c>
      <c r="Y55" s="10">
        <v>0.46</v>
      </c>
      <c r="Z55" s="20">
        <v>35</v>
      </c>
      <c r="AA55" s="4">
        <v>5</v>
      </c>
      <c r="AB55" s="4">
        <v>27.02</v>
      </c>
      <c r="AC55" s="4">
        <v>0.06</v>
      </c>
      <c r="AD55" s="20">
        <v>20</v>
      </c>
      <c r="AE55" s="4">
        <v>3</v>
      </c>
      <c r="AF55" s="4">
        <v>0.42</v>
      </c>
      <c r="AG55" s="4">
        <v>0.43</v>
      </c>
      <c r="AH55" s="20">
        <v>20</v>
      </c>
      <c r="AI55" s="4">
        <v>3</v>
      </c>
      <c r="AJ55" s="4">
        <v>1.17</v>
      </c>
      <c r="AK55" s="34">
        <v>0.83</v>
      </c>
    </row>
    <row r="56" spans="1:37" ht="12.75">
      <c r="A56" s="33">
        <v>51</v>
      </c>
      <c r="B56" s="14"/>
      <c r="C56" s="10"/>
      <c r="D56" s="10"/>
      <c r="E56" s="10"/>
      <c r="F56" s="14">
        <v>20</v>
      </c>
      <c r="G56" s="10">
        <v>5</v>
      </c>
      <c r="H56" s="10">
        <v>11.02</v>
      </c>
      <c r="I56" s="10">
        <v>0.08</v>
      </c>
      <c r="J56" s="14"/>
      <c r="K56" s="10"/>
      <c r="L56" s="10"/>
      <c r="M56" s="10"/>
      <c r="N56" s="14">
        <v>35</v>
      </c>
      <c r="O56" s="10">
        <v>5</v>
      </c>
      <c r="P56" s="10">
        <v>13.73</v>
      </c>
      <c r="Q56" s="10">
        <v>0.07</v>
      </c>
      <c r="R56" s="14">
        <v>27</v>
      </c>
      <c r="S56" s="10">
        <v>5</v>
      </c>
      <c r="T56" s="10">
        <v>11.12</v>
      </c>
      <c r="U56" s="10">
        <v>0.06</v>
      </c>
      <c r="V56" s="14">
        <v>35</v>
      </c>
      <c r="W56" s="10">
        <v>5</v>
      </c>
      <c r="X56" s="10">
        <v>3.8</v>
      </c>
      <c r="Y56" s="10">
        <v>0.5</v>
      </c>
      <c r="Z56" s="20">
        <v>35</v>
      </c>
      <c r="AA56" s="4">
        <v>3</v>
      </c>
      <c r="AB56" s="4">
        <v>2.38</v>
      </c>
      <c r="AC56" s="4">
        <v>0.38</v>
      </c>
      <c r="AD56" s="20">
        <v>20</v>
      </c>
      <c r="AE56" s="4">
        <v>3</v>
      </c>
      <c r="AF56" s="4">
        <v>4.65</v>
      </c>
      <c r="AG56" s="4">
        <v>0.12</v>
      </c>
      <c r="AH56" s="20">
        <v>20</v>
      </c>
      <c r="AI56" s="4">
        <v>3</v>
      </c>
      <c r="AJ56" s="4">
        <v>2.88</v>
      </c>
      <c r="AK56" s="34">
        <v>0.18</v>
      </c>
    </row>
    <row r="57" spans="1:37" ht="12.75">
      <c r="A57" s="33">
        <v>52</v>
      </c>
      <c r="B57" s="14"/>
      <c r="C57" s="10"/>
      <c r="D57" s="10"/>
      <c r="E57" s="10"/>
      <c r="F57" s="14">
        <v>27</v>
      </c>
      <c r="G57" s="10">
        <v>5</v>
      </c>
      <c r="H57" s="10">
        <v>3.65</v>
      </c>
      <c r="I57" s="10">
        <v>0.11</v>
      </c>
      <c r="J57" s="14"/>
      <c r="K57" s="10"/>
      <c r="L57" s="10"/>
      <c r="M57" s="10"/>
      <c r="N57" s="14">
        <v>35</v>
      </c>
      <c r="O57" s="10">
        <v>5</v>
      </c>
      <c r="P57" s="10">
        <v>4.4</v>
      </c>
      <c r="Q57" s="10">
        <v>0.14</v>
      </c>
      <c r="R57" s="14">
        <v>35</v>
      </c>
      <c r="S57" s="10">
        <v>5</v>
      </c>
      <c r="T57" s="10">
        <v>11.32</v>
      </c>
      <c r="U57" s="10">
        <v>0.07</v>
      </c>
      <c r="V57" s="14">
        <v>35</v>
      </c>
      <c r="W57" s="10">
        <v>5</v>
      </c>
      <c r="X57" s="10">
        <v>5.73</v>
      </c>
      <c r="Y57" s="10">
        <v>0.29</v>
      </c>
      <c r="Z57" s="20">
        <v>35</v>
      </c>
      <c r="AA57" s="4">
        <v>5</v>
      </c>
      <c r="AB57" s="4">
        <v>2.75</v>
      </c>
      <c r="AC57" s="4">
        <v>0.27</v>
      </c>
      <c r="AD57" s="20">
        <v>20</v>
      </c>
      <c r="AE57" s="4">
        <v>5</v>
      </c>
      <c r="AF57" s="4">
        <v>0.93</v>
      </c>
      <c r="AG57" s="4">
        <v>0.45</v>
      </c>
      <c r="AH57" s="20">
        <v>20</v>
      </c>
      <c r="AI57" s="4">
        <v>5</v>
      </c>
      <c r="AJ57" s="4">
        <v>0.82</v>
      </c>
      <c r="AK57" s="34">
        <v>0.66</v>
      </c>
    </row>
    <row r="58" spans="1:37" ht="12.75">
      <c r="A58" s="33">
        <v>53</v>
      </c>
      <c r="B58" s="14"/>
      <c r="C58" s="10"/>
      <c r="D58" s="10"/>
      <c r="E58" s="10"/>
      <c r="F58" s="14">
        <v>35</v>
      </c>
      <c r="G58" s="10">
        <v>5</v>
      </c>
      <c r="H58" s="10">
        <v>1.73</v>
      </c>
      <c r="I58" s="10">
        <v>0.36</v>
      </c>
      <c r="J58" s="14"/>
      <c r="K58" s="10"/>
      <c r="L58" s="10"/>
      <c r="M58" s="10"/>
      <c r="N58" s="14">
        <v>35</v>
      </c>
      <c r="O58" s="10">
        <v>3</v>
      </c>
      <c r="P58" s="10">
        <v>24</v>
      </c>
      <c r="Q58" s="10">
        <v>0.07</v>
      </c>
      <c r="R58" s="14">
        <v>35</v>
      </c>
      <c r="S58" s="10">
        <v>5</v>
      </c>
      <c r="T58" s="10">
        <v>1.7</v>
      </c>
      <c r="U58" s="10">
        <v>0.24</v>
      </c>
      <c r="V58" s="14">
        <v>35</v>
      </c>
      <c r="W58" s="10">
        <v>3</v>
      </c>
      <c r="X58" s="10">
        <v>9.4</v>
      </c>
      <c r="Y58" s="10">
        <v>0.15</v>
      </c>
      <c r="Z58" s="20">
        <v>27</v>
      </c>
      <c r="AA58" s="4">
        <v>5</v>
      </c>
      <c r="AB58" s="4">
        <v>25.98</v>
      </c>
      <c r="AC58" s="4">
        <v>0.03</v>
      </c>
      <c r="AD58" s="20">
        <v>27</v>
      </c>
      <c r="AE58" s="4">
        <v>5</v>
      </c>
      <c r="AF58" s="4">
        <v>3.27</v>
      </c>
      <c r="AG58" s="4">
        <v>0.06</v>
      </c>
      <c r="AH58" s="20">
        <v>27</v>
      </c>
      <c r="AI58" s="4">
        <v>5</v>
      </c>
      <c r="AJ58" s="4">
        <v>4.58</v>
      </c>
      <c r="AK58" s="34">
        <v>0.25</v>
      </c>
    </row>
    <row r="59" spans="1:37" ht="12.75">
      <c r="A59" s="33">
        <v>54</v>
      </c>
      <c r="B59" s="14"/>
      <c r="C59" s="10"/>
      <c r="D59" s="10"/>
      <c r="E59" s="10"/>
      <c r="F59" s="14">
        <v>35</v>
      </c>
      <c r="G59" s="10">
        <v>5</v>
      </c>
      <c r="H59" s="10">
        <v>1.43</v>
      </c>
      <c r="I59" s="10">
        <v>0.2</v>
      </c>
      <c r="J59" s="14"/>
      <c r="K59" s="10"/>
      <c r="L59" s="10"/>
      <c r="M59" s="10"/>
      <c r="N59" s="14">
        <v>35</v>
      </c>
      <c r="O59" s="10">
        <v>5</v>
      </c>
      <c r="P59" s="10">
        <v>4.78</v>
      </c>
      <c r="Q59" s="10">
        <v>0.17</v>
      </c>
      <c r="R59" s="14">
        <v>35</v>
      </c>
      <c r="S59" s="10">
        <v>3</v>
      </c>
      <c r="T59" s="10">
        <v>1.28</v>
      </c>
      <c r="U59" s="10">
        <v>0.31</v>
      </c>
      <c r="V59" s="14">
        <v>35</v>
      </c>
      <c r="W59" s="10">
        <v>5</v>
      </c>
      <c r="X59" s="10">
        <v>3.37</v>
      </c>
      <c r="Y59" s="10">
        <v>0.48</v>
      </c>
      <c r="Z59" s="20">
        <v>35</v>
      </c>
      <c r="AA59" s="4">
        <v>3</v>
      </c>
      <c r="AB59" s="4">
        <v>3.23</v>
      </c>
      <c r="AC59" s="4">
        <v>0.17</v>
      </c>
      <c r="AD59" s="20">
        <v>35</v>
      </c>
      <c r="AE59" s="4">
        <v>5</v>
      </c>
      <c r="AF59" s="4">
        <v>3.63</v>
      </c>
      <c r="AG59" s="4">
        <v>0.15</v>
      </c>
      <c r="AH59" s="20">
        <v>35</v>
      </c>
      <c r="AI59" s="4">
        <v>5</v>
      </c>
      <c r="AJ59" s="4">
        <v>1.5</v>
      </c>
      <c r="AK59" s="34">
        <v>0.59</v>
      </c>
    </row>
    <row r="60" spans="1:37" ht="12.75">
      <c r="A60" s="33">
        <v>55</v>
      </c>
      <c r="B60" s="14"/>
      <c r="C60" s="10"/>
      <c r="D60" s="10"/>
      <c r="E60" s="10"/>
      <c r="F60" s="14">
        <v>35</v>
      </c>
      <c r="G60" s="10">
        <v>3</v>
      </c>
      <c r="H60" s="10">
        <v>2.97</v>
      </c>
      <c r="I60" s="10">
        <v>0.28</v>
      </c>
      <c r="J60" s="14"/>
      <c r="K60" s="10"/>
      <c r="L60" s="10"/>
      <c r="M60" s="10"/>
      <c r="N60" s="14">
        <v>27</v>
      </c>
      <c r="O60" s="10">
        <v>5</v>
      </c>
      <c r="P60" s="10">
        <v>7.05</v>
      </c>
      <c r="Q60" s="10">
        <v>0.07</v>
      </c>
      <c r="R60" s="14">
        <v>35</v>
      </c>
      <c r="S60" s="10">
        <v>5</v>
      </c>
      <c r="T60" s="10">
        <v>1.43</v>
      </c>
      <c r="U60" s="10">
        <v>0.66</v>
      </c>
      <c r="V60" s="14">
        <v>27</v>
      </c>
      <c r="W60" s="10">
        <v>5</v>
      </c>
      <c r="X60" s="10">
        <v>7.82</v>
      </c>
      <c r="Y60" s="10">
        <v>0.15</v>
      </c>
      <c r="Z60" s="20"/>
      <c r="AA60" s="4"/>
      <c r="AB60" s="4"/>
      <c r="AC60" s="4"/>
      <c r="AD60" s="20">
        <v>35</v>
      </c>
      <c r="AE60" s="4">
        <v>5</v>
      </c>
      <c r="AF60" s="4">
        <v>0.48</v>
      </c>
      <c r="AG60" s="4">
        <v>0.49</v>
      </c>
      <c r="AH60" s="20">
        <v>35</v>
      </c>
      <c r="AI60" s="4">
        <v>5</v>
      </c>
      <c r="AJ60" s="4">
        <v>3.17</v>
      </c>
      <c r="AK60" s="34">
        <v>0.36</v>
      </c>
    </row>
    <row r="61" spans="1:37" ht="12.75">
      <c r="A61" s="33">
        <v>56</v>
      </c>
      <c r="B61" s="14"/>
      <c r="C61" s="10"/>
      <c r="D61" s="10"/>
      <c r="E61" s="10"/>
      <c r="F61" s="14">
        <v>35</v>
      </c>
      <c r="G61" s="10">
        <v>5</v>
      </c>
      <c r="H61" s="10">
        <v>3.58</v>
      </c>
      <c r="I61" s="10">
        <v>0.16</v>
      </c>
      <c r="J61" s="14"/>
      <c r="K61" s="10"/>
      <c r="L61" s="10"/>
      <c r="M61" s="10"/>
      <c r="N61" s="14">
        <v>35</v>
      </c>
      <c r="O61" s="10">
        <v>3</v>
      </c>
      <c r="P61" s="10">
        <v>3.72</v>
      </c>
      <c r="Q61" s="10">
        <v>0.2</v>
      </c>
      <c r="R61" s="14">
        <v>27</v>
      </c>
      <c r="S61" s="10">
        <v>5</v>
      </c>
      <c r="T61" s="10">
        <v>4.12</v>
      </c>
      <c r="U61" s="10">
        <v>0.24</v>
      </c>
      <c r="V61" s="14">
        <v>35</v>
      </c>
      <c r="W61" s="10">
        <v>3</v>
      </c>
      <c r="X61" s="10">
        <v>5.33</v>
      </c>
      <c r="Y61" s="10">
        <v>0.31</v>
      </c>
      <c r="Z61" s="20"/>
      <c r="AA61" s="4"/>
      <c r="AB61" s="4"/>
      <c r="AC61" s="4"/>
      <c r="AD61" s="20">
        <v>35</v>
      </c>
      <c r="AE61" s="4">
        <v>3</v>
      </c>
      <c r="AF61" s="4">
        <v>5.12</v>
      </c>
      <c r="AG61" s="4">
        <v>0.12</v>
      </c>
      <c r="AH61" s="20">
        <v>35</v>
      </c>
      <c r="AI61" s="4">
        <v>3</v>
      </c>
      <c r="AJ61" s="4">
        <v>5.1</v>
      </c>
      <c r="AK61" s="34">
        <v>0.3</v>
      </c>
    </row>
    <row r="62" spans="1:37" ht="12.75">
      <c r="A62" s="33">
        <v>57</v>
      </c>
      <c r="B62" s="14"/>
      <c r="C62" s="10"/>
      <c r="D62" s="10"/>
      <c r="E62" s="10"/>
      <c r="F62" s="14">
        <v>27</v>
      </c>
      <c r="G62" s="10">
        <v>5</v>
      </c>
      <c r="H62" s="10">
        <v>1.05</v>
      </c>
      <c r="I62" s="10">
        <v>0.43</v>
      </c>
      <c r="J62" s="14"/>
      <c r="K62" s="10"/>
      <c r="L62" s="10"/>
      <c r="M62" s="10"/>
      <c r="N62" s="14"/>
      <c r="O62" s="10"/>
      <c r="P62" s="10"/>
      <c r="Q62" s="10"/>
      <c r="R62" s="14">
        <v>35</v>
      </c>
      <c r="S62" s="10">
        <v>3</v>
      </c>
      <c r="T62" s="10">
        <v>0.68</v>
      </c>
      <c r="U62" s="10">
        <v>0.65</v>
      </c>
      <c r="V62" s="14"/>
      <c r="W62" s="10"/>
      <c r="X62" s="10"/>
      <c r="Y62" s="10"/>
      <c r="Z62" s="20"/>
      <c r="AA62" s="4"/>
      <c r="AB62" s="4"/>
      <c r="AC62" s="4"/>
      <c r="AD62" s="20">
        <v>35</v>
      </c>
      <c r="AE62" s="4">
        <v>5</v>
      </c>
      <c r="AF62" s="4">
        <v>8.08</v>
      </c>
      <c r="AG62" s="4">
        <v>0.11</v>
      </c>
      <c r="AH62" s="20">
        <v>35</v>
      </c>
      <c r="AI62" s="4">
        <v>5</v>
      </c>
      <c r="AJ62" s="4">
        <v>2.03</v>
      </c>
      <c r="AK62" s="34">
        <v>0.4</v>
      </c>
    </row>
    <row r="63" spans="1:37" ht="12.75">
      <c r="A63" s="33">
        <v>58</v>
      </c>
      <c r="B63" s="14"/>
      <c r="C63" s="10"/>
      <c r="D63" s="10"/>
      <c r="E63" s="10"/>
      <c r="F63" s="14">
        <v>35</v>
      </c>
      <c r="G63" s="10">
        <v>3</v>
      </c>
      <c r="H63" s="10">
        <v>2.33</v>
      </c>
      <c r="I63" s="10">
        <v>0.31</v>
      </c>
      <c r="J63" s="14"/>
      <c r="K63" s="10"/>
      <c r="L63" s="10"/>
      <c r="M63" s="10"/>
      <c r="N63" s="14"/>
      <c r="O63" s="10"/>
      <c r="P63" s="10"/>
      <c r="Q63" s="10"/>
      <c r="R63" s="14"/>
      <c r="S63" s="10"/>
      <c r="T63" s="10"/>
      <c r="U63" s="10"/>
      <c r="V63" s="14"/>
      <c r="W63" s="10"/>
      <c r="X63" s="10"/>
      <c r="Y63" s="10"/>
      <c r="Z63" s="20"/>
      <c r="AA63" s="4"/>
      <c r="AB63" s="4"/>
      <c r="AC63" s="4"/>
      <c r="AD63" s="20">
        <v>27</v>
      </c>
      <c r="AE63" s="4">
        <v>5</v>
      </c>
      <c r="AF63" s="4">
        <v>0.53</v>
      </c>
      <c r="AG63" s="4">
        <v>0.97</v>
      </c>
      <c r="AH63" s="20">
        <v>27</v>
      </c>
      <c r="AI63" s="4">
        <v>5</v>
      </c>
      <c r="AJ63" s="4">
        <v>2.1</v>
      </c>
      <c r="AK63" s="34">
        <v>0.3</v>
      </c>
    </row>
    <row r="64" spans="1:37" ht="12.75">
      <c r="A64" s="33">
        <v>59</v>
      </c>
      <c r="B64" s="14"/>
      <c r="C64" s="10"/>
      <c r="D64" s="10"/>
      <c r="E64" s="10"/>
      <c r="F64" s="14"/>
      <c r="G64" s="10"/>
      <c r="H64" s="10"/>
      <c r="I64" s="10"/>
      <c r="J64" s="14"/>
      <c r="K64" s="10"/>
      <c r="L64" s="10"/>
      <c r="M64" s="10"/>
      <c r="N64" s="14"/>
      <c r="O64" s="10"/>
      <c r="P64" s="10"/>
      <c r="Q64" s="10"/>
      <c r="R64" s="14"/>
      <c r="S64" s="10"/>
      <c r="T64" s="10"/>
      <c r="U64" s="10"/>
      <c r="V64" s="14"/>
      <c r="W64" s="10"/>
      <c r="X64" s="10"/>
      <c r="Y64" s="10"/>
      <c r="Z64" s="20"/>
      <c r="AA64" s="4"/>
      <c r="AB64" s="4"/>
      <c r="AC64" s="4"/>
      <c r="AD64" s="20">
        <v>35</v>
      </c>
      <c r="AE64" s="4">
        <v>3</v>
      </c>
      <c r="AF64" s="4">
        <v>0.77</v>
      </c>
      <c r="AG64" s="4">
        <v>0.74</v>
      </c>
      <c r="AH64" s="20">
        <v>35</v>
      </c>
      <c r="AI64" s="4">
        <v>3</v>
      </c>
      <c r="AJ64" s="4">
        <v>1.72</v>
      </c>
      <c r="AK64" s="34">
        <v>0.51</v>
      </c>
    </row>
    <row r="65" spans="1:37" s="37" customFormat="1" ht="13.5" thickBot="1">
      <c r="A65" s="70">
        <v>60</v>
      </c>
      <c r="B65" s="36"/>
      <c r="C65" s="36"/>
      <c r="D65" s="36"/>
      <c r="E65" s="43"/>
      <c r="F65" s="36"/>
      <c r="G65" s="36"/>
      <c r="H65" s="36"/>
      <c r="I65" s="43"/>
      <c r="J65" s="36"/>
      <c r="K65" s="36"/>
      <c r="L65" s="36"/>
      <c r="M65" s="43"/>
      <c r="Q65" s="44"/>
      <c r="U65" s="44"/>
      <c r="Y65" s="44"/>
      <c r="AC65" s="44"/>
      <c r="AG65" s="44"/>
      <c r="AK65" s="38"/>
    </row>
    <row r="66" spans="1:37" ht="13.5">
      <c r="A66" s="144"/>
      <c r="B66" s="39"/>
      <c r="C66" s="19" t="s">
        <v>46</v>
      </c>
      <c r="D66" s="137">
        <f>AVERAGE(D6:D64)</f>
        <v>10.21723404255319</v>
      </c>
      <c r="E66" s="140">
        <f>AVERAGE(E6:E64)</f>
        <v>0.10744680851063823</v>
      </c>
      <c r="F66" s="22"/>
      <c r="G66" s="19" t="s">
        <v>46</v>
      </c>
      <c r="H66" s="21">
        <f>AVERAGE(H6:H64)</f>
        <v>4.338103448275864</v>
      </c>
      <c r="I66" s="23">
        <f>AVERAGE(I6:I64)</f>
        <v>0.24086206896551712</v>
      </c>
      <c r="J66" s="22"/>
      <c r="K66" s="19" t="s">
        <v>46</v>
      </c>
      <c r="L66" s="21">
        <f>AVERAGE(L6:L64)</f>
        <v>6.132888888888886</v>
      </c>
      <c r="M66" s="23">
        <f>AVERAGE(M6:M64)</f>
        <v>0.22133333333333333</v>
      </c>
      <c r="N66" s="22"/>
      <c r="O66" s="19" t="s">
        <v>46</v>
      </c>
      <c r="P66" s="21">
        <f>AVERAGE(P6:P64)</f>
        <v>7.647142857142858</v>
      </c>
      <c r="Q66" s="23">
        <f>AVERAGE(Q6:Q64)</f>
        <v>0.1625</v>
      </c>
      <c r="R66" s="22"/>
      <c r="S66" s="19" t="s">
        <v>46</v>
      </c>
      <c r="T66" s="21">
        <f>AVERAGE(T6:T64)</f>
        <v>4.651929824561403</v>
      </c>
      <c r="U66" s="23">
        <f>AVERAGE(U6:U64)</f>
        <v>0.3273684210526314</v>
      </c>
      <c r="V66" s="22"/>
      <c r="W66" s="19" t="s">
        <v>46</v>
      </c>
      <c r="X66" s="27">
        <f>AVERAGE(X6:X64)</f>
        <v>5.525892857142858</v>
      </c>
      <c r="Y66" s="28">
        <f>AVERAGE(Y6:Y64)</f>
        <v>0.31982142857142853</v>
      </c>
      <c r="Z66" s="22"/>
      <c r="AA66" s="19" t="s">
        <v>46</v>
      </c>
      <c r="AB66" s="21">
        <f>AVERAGE(AB6:AB64)</f>
        <v>11.99314814814815</v>
      </c>
      <c r="AC66" s="23">
        <f>AVERAGE(AC6:AC64)</f>
        <v>0.12222222222222223</v>
      </c>
      <c r="AD66" s="22"/>
      <c r="AE66" s="19" t="s">
        <v>46</v>
      </c>
      <c r="AF66" s="21">
        <f>AVERAGE(AF6:AF64)</f>
        <v>5.409152542372879</v>
      </c>
      <c r="AG66" s="23">
        <f>AVERAGE(AG6:AG64)</f>
        <v>0.2428813559322034</v>
      </c>
      <c r="AH66" s="22"/>
      <c r="AI66" s="19" t="s">
        <v>46</v>
      </c>
      <c r="AJ66" s="21">
        <f>AVERAGE(AJ6:AJ64)</f>
        <v>3.1367796610169485</v>
      </c>
      <c r="AK66" s="48">
        <f>AVERAGE(AK6:AK64)</f>
        <v>0.3564406779661016</v>
      </c>
    </row>
    <row r="67" spans="1:37" ht="13.5">
      <c r="A67" s="145"/>
      <c r="B67" s="39"/>
      <c r="C67" s="19" t="s">
        <v>47</v>
      </c>
      <c r="D67" s="137">
        <f>STDEV(D6:D64)/SQRT(D68)</f>
        <v>1.1439578916730957</v>
      </c>
      <c r="E67" s="140">
        <f>STDEV(E6:E64)/SQRT(D68)</f>
        <v>0.014166539792273456</v>
      </c>
      <c r="F67" s="22"/>
      <c r="G67" s="19" t="s">
        <v>47</v>
      </c>
      <c r="H67" s="21">
        <f>STDEV(H6:H64)/SQRT(H68)</f>
        <v>0.47547387492991466</v>
      </c>
      <c r="I67" s="23">
        <f>STDEV(I6:I64)/SQRT(H68)</f>
        <v>0.03269160049704814</v>
      </c>
      <c r="J67" s="22"/>
      <c r="K67" s="19" t="s">
        <v>47</v>
      </c>
      <c r="L67" s="21">
        <f>STDEV(L6:L64)/SQRT(L68)</f>
        <v>0.7214930242648583</v>
      </c>
      <c r="M67" s="23">
        <f>STDEV(M6:M64)/SQRT(L68)</f>
        <v>0.042952404949072306</v>
      </c>
      <c r="N67" s="22"/>
      <c r="O67" s="19" t="s">
        <v>47</v>
      </c>
      <c r="P67" s="21">
        <f>STDEV(P6:P64)/SQRT(P68)</f>
        <v>0.8141343388574543</v>
      </c>
      <c r="Q67" s="23">
        <f>STDEV(Q6:Q64)/SQRT(P68)</f>
        <v>0.02152656166559949</v>
      </c>
      <c r="R67" s="22"/>
      <c r="S67" s="19" t="s">
        <v>47</v>
      </c>
      <c r="T67" s="21">
        <f>STDEV(T6:T64)/SQRT(T68)</f>
        <v>0.5531060868137836</v>
      </c>
      <c r="U67" s="23">
        <f>STDEV(U6:U64)/SQRT(T68)</f>
        <v>0.039358520393375236</v>
      </c>
      <c r="V67" s="22"/>
      <c r="W67" s="19" t="s">
        <v>47</v>
      </c>
      <c r="X67" s="27">
        <f>STDEV(X6:X64)/SQRT(X68)</f>
        <v>0.43312671556870275</v>
      </c>
      <c r="Y67" s="28">
        <f>STDEV(Y6:Y64)/SQRT(X68)</f>
        <v>0.0386807538567171</v>
      </c>
      <c r="Z67" s="22"/>
      <c r="AA67" s="19" t="s">
        <v>47</v>
      </c>
      <c r="AB67" s="21">
        <f>STDEV(AB6:AB64)/SQRT(AB68)</f>
        <v>1.2021268080442806</v>
      </c>
      <c r="AC67" s="23">
        <f>STDEV(AC6:AC64)/SQRT(AB68)</f>
        <v>0.0176376817461118</v>
      </c>
      <c r="AD67" s="22"/>
      <c r="AE67" s="19" t="s">
        <v>47</v>
      </c>
      <c r="AF67" s="21">
        <f>STDEV(AF6:AF64)/SQRT(AF68)</f>
        <v>0.7181121464156326</v>
      </c>
      <c r="AG67" s="23">
        <f>STDEV(AG6:AG64)/SQRT(AF68)</f>
        <v>0.02927633997376309</v>
      </c>
      <c r="AH67" s="22"/>
      <c r="AI67" s="19" t="s">
        <v>47</v>
      </c>
      <c r="AJ67" s="21">
        <f>STDEV(AJ6:AJ64)/SQRT(AJ68)</f>
        <v>0.2653244147125294</v>
      </c>
      <c r="AK67" s="48">
        <f>STDEV(AK6:AK64)/SQRT(AJ68)</f>
        <v>0.027604286836914647</v>
      </c>
    </row>
    <row r="68" spans="1:37" ht="13.5">
      <c r="A68" s="143" t="s">
        <v>56</v>
      </c>
      <c r="B68" s="39"/>
      <c r="C68" s="40" t="s">
        <v>45</v>
      </c>
      <c r="D68" s="138">
        <f>COUNTIF(D6:D64,"&gt;0")</f>
        <v>47</v>
      </c>
      <c r="E68" s="18"/>
      <c r="F68" s="141"/>
      <c r="G68" s="40" t="s">
        <v>45</v>
      </c>
      <c r="H68" s="10">
        <f>COUNTIF(H6:H64,"&gt;0")</f>
        <v>58</v>
      </c>
      <c r="I68" s="24"/>
      <c r="J68" s="141"/>
      <c r="K68" s="40" t="s">
        <v>45</v>
      </c>
      <c r="L68" s="10">
        <f>COUNTIF(L6:L64,"&gt;0")</f>
        <v>45</v>
      </c>
      <c r="M68" s="24"/>
      <c r="N68" s="141"/>
      <c r="O68" s="40" t="s">
        <v>45</v>
      </c>
      <c r="P68" s="10">
        <f>COUNTIF(P6:P64,"&gt;0")</f>
        <v>56</v>
      </c>
      <c r="Q68" s="24"/>
      <c r="R68" s="141"/>
      <c r="S68" s="40" t="s">
        <v>45</v>
      </c>
      <c r="T68" s="10">
        <f>COUNTIF(T6:T64,"&gt;0")</f>
        <v>57</v>
      </c>
      <c r="U68" s="24"/>
      <c r="V68" s="141"/>
      <c r="W68" s="40" t="s">
        <v>45</v>
      </c>
      <c r="X68" s="29">
        <f>COUNTIF(X6:X64,"&gt;0")</f>
        <v>56</v>
      </c>
      <c r="Y68" s="30"/>
      <c r="Z68" s="141"/>
      <c r="AA68" s="40" t="s">
        <v>45</v>
      </c>
      <c r="AB68" s="10">
        <f>COUNTIF(AB6:AB64,"&gt;0")</f>
        <v>54</v>
      </c>
      <c r="AC68" s="1"/>
      <c r="AD68" s="141"/>
      <c r="AE68" s="40" t="s">
        <v>45</v>
      </c>
      <c r="AF68" s="10">
        <f>COUNTIF(AF6:AF64,"&gt;0")</f>
        <v>59</v>
      </c>
      <c r="AG68" s="1"/>
      <c r="AH68" s="141"/>
      <c r="AI68" s="40" t="s">
        <v>45</v>
      </c>
      <c r="AJ68" s="49">
        <f>COUNTIF(AJ6:AJ64,"&gt;0")</f>
        <v>59</v>
      </c>
      <c r="AK68" s="48"/>
    </row>
    <row r="69" spans="1:37" ht="14.25" thickBot="1">
      <c r="A69" s="145"/>
      <c r="B69" s="41"/>
      <c r="C69" s="41" t="s">
        <v>48</v>
      </c>
      <c r="D69" s="139">
        <v>99.23802173913043</v>
      </c>
      <c r="E69" s="36"/>
      <c r="F69" s="142"/>
      <c r="G69" s="41" t="s">
        <v>48</v>
      </c>
      <c r="H69" s="42">
        <v>74.55594339622641</v>
      </c>
      <c r="I69" s="43"/>
      <c r="J69" s="142"/>
      <c r="K69" s="41" t="s">
        <v>48</v>
      </c>
      <c r="L69" s="42">
        <v>23.779428571428575</v>
      </c>
      <c r="M69" s="43"/>
      <c r="N69" s="142"/>
      <c r="O69" s="41" t="s">
        <v>48</v>
      </c>
      <c r="P69" s="42">
        <v>68.23474074074073</v>
      </c>
      <c r="Q69" s="44"/>
      <c r="R69" s="142"/>
      <c r="S69" s="41" t="s">
        <v>48</v>
      </c>
      <c r="T69" s="42">
        <v>59.33025423728814</v>
      </c>
      <c r="U69" s="44"/>
      <c r="V69" s="142"/>
      <c r="W69" s="41" t="s">
        <v>48</v>
      </c>
      <c r="X69" s="42">
        <v>23.545157894736846</v>
      </c>
      <c r="Y69" s="44"/>
      <c r="Z69" s="142"/>
      <c r="AA69" s="41" t="s">
        <v>48</v>
      </c>
      <c r="AB69" s="42">
        <v>72.02836170212765</v>
      </c>
      <c r="AC69" s="44"/>
      <c r="AD69" s="142"/>
      <c r="AE69" s="41" t="s">
        <v>48</v>
      </c>
      <c r="AF69" s="45">
        <v>77.31267307692309</v>
      </c>
      <c r="AG69" s="44"/>
      <c r="AH69" s="142"/>
      <c r="AI69" s="41" t="s">
        <v>48</v>
      </c>
      <c r="AJ69" s="45">
        <v>41.36361904761904</v>
      </c>
      <c r="AK69" s="38"/>
    </row>
    <row r="70" spans="2:27" ht="12.75" customHeight="1">
      <c r="B70" s="146"/>
      <c r="C70" s="147"/>
      <c r="O70" s="2"/>
      <c r="AA70" s="2"/>
    </row>
    <row r="71" spans="2:43" ht="18" customHeight="1" thickBot="1">
      <c r="B71" s="148"/>
      <c r="C71" s="149"/>
      <c r="G71" s="10"/>
      <c r="J71" s="10"/>
      <c r="K71" s="10"/>
      <c r="O71" s="3"/>
      <c r="R71" s="4"/>
      <c r="S71" s="4"/>
      <c r="V71" s="4"/>
      <c r="W71" s="4"/>
      <c r="AA71" s="3"/>
      <c r="AD71" s="4"/>
      <c r="AE71" s="4"/>
      <c r="AH71" s="4"/>
      <c r="AI71" s="4"/>
      <c r="AQ71" s="4"/>
    </row>
    <row r="72" spans="2:47" ht="12.75" customHeight="1">
      <c r="B72" s="187" t="s">
        <v>57</v>
      </c>
      <c r="C72" s="187"/>
      <c r="D72" s="188" t="s">
        <v>49</v>
      </c>
      <c r="E72" s="190" t="s">
        <v>50</v>
      </c>
      <c r="F72" s="185" t="s">
        <v>51</v>
      </c>
      <c r="O72" s="2"/>
      <c r="AA72" s="2"/>
      <c r="AU72" s="4"/>
    </row>
    <row r="73" spans="2:47" s="5" customFormat="1" ht="13.5" customHeight="1">
      <c r="B73" s="187"/>
      <c r="C73" s="187"/>
      <c r="D73" s="189"/>
      <c r="E73" s="191"/>
      <c r="F73" s="186"/>
      <c r="G73" s="11"/>
      <c r="H73" s="11"/>
      <c r="I73" s="11"/>
      <c r="J73" s="11"/>
      <c r="K73" s="11"/>
      <c r="L73" s="11"/>
      <c r="M73" s="11"/>
      <c r="AM73"/>
      <c r="AN73"/>
      <c r="AO73"/>
      <c r="AP73"/>
      <c r="AQ73" s="6"/>
      <c r="AR73" s="6"/>
      <c r="AS73" s="6"/>
      <c r="AT73" s="6"/>
      <c r="AU73" s="6"/>
    </row>
    <row r="74" spans="2:47" s="5" customFormat="1" ht="12.75" customHeight="1">
      <c r="B74" s="187"/>
      <c r="C74" s="187"/>
      <c r="D74" s="133">
        <f>AVERAGE(D69,P69,AB69)</f>
        <v>79.83370806066627</v>
      </c>
      <c r="E74" s="133">
        <f>AVERAGE(H69,T69,AF69)</f>
        <v>70.39962357014588</v>
      </c>
      <c r="F74" s="135">
        <f>AVERAGE(L69,X69,AJ69)</f>
        <v>29.562735171261483</v>
      </c>
      <c r="G74" s="11"/>
      <c r="H74" s="11"/>
      <c r="I74" s="11"/>
      <c r="J74" s="11"/>
      <c r="K74" s="11"/>
      <c r="L74" s="11"/>
      <c r="M74" s="11"/>
      <c r="AM74" s="6"/>
      <c r="AN74" s="6"/>
      <c r="AO74" s="6"/>
      <c r="AP74" s="6"/>
      <c r="AQ74" s="6"/>
      <c r="AR74" s="6"/>
      <c r="AS74" s="6"/>
      <c r="AT74" s="6"/>
      <c r="AU74" s="6"/>
    </row>
    <row r="75" spans="2:13" s="5" customFormat="1" ht="13.5" thickBot="1">
      <c r="B75" s="187"/>
      <c r="C75" s="187"/>
      <c r="D75" s="134"/>
      <c r="E75" s="134"/>
      <c r="F75" s="136"/>
      <c r="G75" s="11"/>
      <c r="H75" s="11"/>
      <c r="I75" s="11"/>
      <c r="J75" s="11"/>
      <c r="K75" s="11"/>
      <c r="L75" s="11"/>
      <c r="M75" s="11"/>
    </row>
    <row r="76" spans="2:13" s="5" customFormat="1" ht="12.75">
      <c r="B76" s="11"/>
      <c r="C76" s="11"/>
      <c r="G76" s="11"/>
      <c r="H76" s="11"/>
      <c r="I76" s="11"/>
      <c r="J76" s="11"/>
      <c r="K76" s="11"/>
      <c r="L76" s="11"/>
      <c r="M76" s="11"/>
    </row>
    <row r="77" spans="2:3" ht="12.75">
      <c r="B77"/>
      <c r="C77"/>
    </row>
    <row r="78" spans="2:3" ht="12.75">
      <c r="B78"/>
      <c r="C78"/>
    </row>
    <row r="79" spans="2:6" ht="12.75">
      <c r="B79"/>
      <c r="C79"/>
      <c r="D79"/>
      <c r="E79"/>
      <c r="F79"/>
    </row>
    <row r="80" spans="2:6" ht="12.75">
      <c r="B80"/>
      <c r="C80"/>
      <c r="D80"/>
      <c r="E80"/>
      <c r="F80"/>
    </row>
    <row r="81" spans="2:31" ht="12.75">
      <c r="B81"/>
      <c r="C81"/>
      <c r="D81"/>
      <c r="E81" t="s">
        <v>58</v>
      </c>
      <c r="F81"/>
      <c r="H81" s="11"/>
      <c r="I81" s="11"/>
      <c r="L81" s="11"/>
      <c r="M81" s="11"/>
      <c r="O81" s="5"/>
      <c r="P81" s="5"/>
      <c r="S81" s="5"/>
      <c r="T81" s="5"/>
      <c r="W81" s="5"/>
      <c r="X81" s="5"/>
      <c r="Z81" s="5"/>
      <c r="AA81" s="5"/>
      <c r="AD81" s="5"/>
      <c r="AE81" s="5"/>
    </row>
    <row r="82" spans="2:6" ht="12.75">
      <c r="B82"/>
      <c r="C82"/>
      <c r="D82"/>
      <c r="E82"/>
      <c r="F82"/>
    </row>
    <row r="83" spans="2:6" ht="12.75">
      <c r="B83"/>
      <c r="C83"/>
      <c r="D83"/>
      <c r="E83" t="s">
        <v>59</v>
      </c>
      <c r="F83"/>
    </row>
    <row r="84" spans="2:31" ht="45.75">
      <c r="B84"/>
      <c r="C84"/>
      <c r="D84"/>
      <c r="E84" s="31" t="s">
        <v>60</v>
      </c>
      <c r="F84"/>
      <c r="H84" s="11"/>
      <c r="I84" s="11"/>
      <c r="L84" s="11"/>
      <c r="M84" s="11"/>
      <c r="O84" s="5"/>
      <c r="P84" s="5"/>
      <c r="S84" s="5"/>
      <c r="T84" s="5"/>
      <c r="W84" s="5"/>
      <c r="X84" s="5"/>
      <c r="Z84" s="5"/>
      <c r="AA84" s="5"/>
      <c r="AD84" s="5"/>
      <c r="AE84" s="5"/>
    </row>
    <row r="86" ht="12.75">
      <c r="E86" s="7" t="s">
        <v>61</v>
      </c>
    </row>
  </sheetData>
  <mergeCells count="20">
    <mergeCell ref="F72:F73"/>
    <mergeCell ref="B72:C75"/>
    <mergeCell ref="D72:D73"/>
    <mergeCell ref="E72:E73"/>
    <mergeCell ref="V4:Y4"/>
    <mergeCell ref="N3:Y3"/>
    <mergeCell ref="F4:I4"/>
    <mergeCell ref="J4:M4"/>
    <mergeCell ref="N4:Q4"/>
    <mergeCell ref="R4:U4"/>
    <mergeCell ref="A1:A4"/>
    <mergeCell ref="B3:M3"/>
    <mergeCell ref="B1:M2"/>
    <mergeCell ref="Z1:AK2"/>
    <mergeCell ref="Z3:AK3"/>
    <mergeCell ref="Z4:AC4"/>
    <mergeCell ref="AD4:AG4"/>
    <mergeCell ref="AH4:AK4"/>
    <mergeCell ref="N1:Y2"/>
    <mergeCell ref="B4:E4"/>
  </mergeCells>
  <printOptions/>
  <pageMargins left="0.75" right="0.75" top="1" bottom="1" header="0.5" footer="0.5"/>
  <pageSetup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9"/>
  <sheetViews>
    <sheetView zoomScale="75" zoomScaleNormal="75" workbookViewId="0" topLeftCell="A1">
      <pane ySplit="3" topLeftCell="BM25" activePane="bottomLeft" state="frozen"/>
      <selection pane="topLeft" activeCell="A1" sqref="A1"/>
      <selection pane="bottomLeft" activeCell="H39" sqref="H39"/>
    </sheetView>
  </sheetViews>
  <sheetFormatPr defaultColWidth="9.140625" defaultRowHeight="12.75"/>
  <cols>
    <col min="1" max="1" width="20.00390625" style="0" customWidth="1"/>
    <col min="2" max="10" width="12.7109375" style="0" customWidth="1"/>
    <col min="11" max="13" width="11.7109375" style="5" customWidth="1"/>
    <col min="14" max="14" width="11.7109375" style="0" customWidth="1"/>
    <col min="15" max="15" width="8.7109375" style="0" customWidth="1"/>
    <col min="16" max="18" width="9.00390625" style="0" bestFit="1" customWidth="1"/>
    <col min="19" max="19" width="8.7109375" style="0" customWidth="1"/>
    <col min="20" max="22" width="9.421875" style="0" bestFit="1" customWidth="1"/>
    <col min="23" max="26" width="8.7109375" style="0" customWidth="1"/>
    <col min="27" max="30" width="9.00390625" style="0" bestFit="1" customWidth="1"/>
    <col min="31" max="31" width="8.7109375" style="0" customWidth="1"/>
    <col min="32" max="34" width="9.00390625" style="0" bestFit="1" customWidth="1"/>
    <col min="35" max="35" width="8.7109375" style="0" customWidth="1"/>
    <col min="36" max="38" width="9.421875" style="0" bestFit="1" customWidth="1"/>
    <col min="39" max="16384" width="8.7109375" style="0" customWidth="1"/>
  </cols>
  <sheetData>
    <row r="1" spans="1:13" ht="40.5" customHeight="1">
      <c r="A1" s="220" t="s">
        <v>42</v>
      </c>
      <c r="B1" s="192" t="s">
        <v>28</v>
      </c>
      <c r="C1" s="193"/>
      <c r="D1" s="193"/>
      <c r="E1" s="193"/>
      <c r="F1" s="193"/>
      <c r="G1" s="193"/>
      <c r="H1" s="193"/>
      <c r="I1" s="193"/>
      <c r="J1" s="194"/>
      <c r="K1" s="78"/>
      <c r="L1" s="78"/>
      <c r="M1" s="78"/>
    </row>
    <row r="2" spans="1:13" ht="51.75" customHeight="1">
      <c r="A2" s="221"/>
      <c r="B2" s="195" t="s">
        <v>49</v>
      </c>
      <c r="C2" s="195"/>
      <c r="D2" s="195"/>
      <c r="E2" s="196" t="s">
        <v>50</v>
      </c>
      <c r="F2" s="196"/>
      <c r="G2" s="196"/>
      <c r="H2" s="197" t="s">
        <v>51</v>
      </c>
      <c r="I2" s="197"/>
      <c r="J2" s="198"/>
      <c r="K2" s="53"/>
      <c r="L2" s="53"/>
      <c r="M2" s="53"/>
    </row>
    <row r="3" spans="1:13" ht="28.5" customHeight="1">
      <c r="A3" s="222"/>
      <c r="B3" s="56" t="s">
        <v>4</v>
      </c>
      <c r="C3" s="56" t="s">
        <v>5</v>
      </c>
      <c r="D3" s="56" t="s">
        <v>6</v>
      </c>
      <c r="E3" s="83" t="s">
        <v>4</v>
      </c>
      <c r="F3" s="83" t="s">
        <v>5</v>
      </c>
      <c r="G3" s="83" t="s">
        <v>6</v>
      </c>
      <c r="H3" s="57" t="s">
        <v>4</v>
      </c>
      <c r="I3" s="57" t="s">
        <v>5</v>
      </c>
      <c r="J3" s="72" t="s">
        <v>6</v>
      </c>
      <c r="K3" s="79"/>
      <c r="L3" s="79"/>
      <c r="M3" s="79"/>
    </row>
    <row r="4" spans="1:13" ht="24" customHeight="1">
      <c r="A4" s="60" t="s">
        <v>23</v>
      </c>
      <c r="B4" s="200" t="s">
        <v>2</v>
      </c>
      <c r="C4" s="201"/>
      <c r="D4" s="201"/>
      <c r="E4" s="201"/>
      <c r="F4" s="201"/>
      <c r="G4" s="201"/>
      <c r="H4" s="201"/>
      <c r="I4" s="201"/>
      <c r="J4" s="202"/>
      <c r="K4" s="53"/>
      <c r="L4" s="53"/>
      <c r="M4" s="53"/>
    </row>
    <row r="5" spans="1:13" ht="12.75">
      <c r="A5" s="33">
        <v>4</v>
      </c>
      <c r="B5" s="74">
        <v>64.59</v>
      </c>
      <c r="C5" s="73">
        <v>60.50526315789473</v>
      </c>
      <c r="D5" s="73">
        <v>44.73</v>
      </c>
      <c r="E5" s="73">
        <v>39.733333333333334</v>
      </c>
      <c r="F5" s="73">
        <v>40.32631578947368</v>
      </c>
      <c r="G5" s="73">
        <v>51.952941176470596</v>
      </c>
      <c r="H5" s="73">
        <v>39.51</v>
      </c>
      <c r="I5" s="73">
        <v>34.98947368421052</v>
      </c>
      <c r="J5" s="84">
        <v>37.26</v>
      </c>
      <c r="K5" s="80"/>
      <c r="L5" s="80"/>
      <c r="M5" s="80"/>
    </row>
    <row r="6" spans="1:13" ht="12.75">
      <c r="A6" s="33">
        <v>5</v>
      </c>
      <c r="B6" s="75">
        <v>87.54</v>
      </c>
      <c r="C6" s="73">
        <v>100.59</v>
      </c>
      <c r="D6" s="73">
        <v>101.55</v>
      </c>
      <c r="E6" s="73">
        <v>108.84</v>
      </c>
      <c r="F6" s="73">
        <v>97.08</v>
      </c>
      <c r="G6" s="73">
        <v>107.73</v>
      </c>
      <c r="H6" s="73">
        <v>52.44</v>
      </c>
      <c r="I6" s="73">
        <v>42.33</v>
      </c>
      <c r="J6" s="84">
        <v>40.56</v>
      </c>
      <c r="K6" s="80"/>
      <c r="L6" s="80"/>
      <c r="M6" s="80"/>
    </row>
    <row r="7" spans="1:13" ht="12.75">
      <c r="A7" s="33">
        <v>6</v>
      </c>
      <c r="B7" s="75">
        <v>70.98</v>
      </c>
      <c r="C7" s="73">
        <v>66.48</v>
      </c>
      <c r="D7" s="73">
        <v>64.56666666666668</v>
      </c>
      <c r="E7" s="73">
        <v>63.84</v>
      </c>
      <c r="F7" s="73">
        <v>67.05</v>
      </c>
      <c r="G7" s="73">
        <v>60.96</v>
      </c>
      <c r="H7" s="73">
        <v>20.31</v>
      </c>
      <c r="I7" s="73">
        <v>22.17</v>
      </c>
      <c r="J7" s="84">
        <v>20.97</v>
      </c>
      <c r="K7" s="80"/>
      <c r="L7" s="80"/>
      <c r="M7" s="80"/>
    </row>
    <row r="8" spans="1:13" ht="12.75">
      <c r="A8" s="33">
        <v>7</v>
      </c>
      <c r="B8" s="75">
        <v>68.52</v>
      </c>
      <c r="C8" s="73">
        <v>61.86666666666668</v>
      </c>
      <c r="D8" s="73">
        <v>61.578947368421055</v>
      </c>
      <c r="E8" s="73">
        <v>86.37</v>
      </c>
      <c r="F8" s="73">
        <v>101.97</v>
      </c>
      <c r="G8" s="73">
        <v>112.47</v>
      </c>
      <c r="H8" s="73">
        <v>20.28</v>
      </c>
      <c r="I8" s="73">
        <v>20.34</v>
      </c>
      <c r="J8" s="84">
        <v>21.63</v>
      </c>
      <c r="K8" s="80"/>
      <c r="L8" s="80"/>
      <c r="M8" s="80"/>
    </row>
    <row r="9" spans="1:13" ht="12.75">
      <c r="A9" s="33">
        <v>8</v>
      </c>
      <c r="B9" s="75">
        <v>56.93684210526315</v>
      </c>
      <c r="C9" s="73">
        <v>58.92</v>
      </c>
      <c r="D9" s="73">
        <v>59.49</v>
      </c>
      <c r="E9" s="73">
        <v>65.13</v>
      </c>
      <c r="F9" s="73">
        <v>55.98</v>
      </c>
      <c r="G9" s="73">
        <v>57.75</v>
      </c>
      <c r="H9" s="73">
        <v>33.3</v>
      </c>
      <c r="I9" s="73">
        <v>37.02</v>
      </c>
      <c r="J9" s="84">
        <v>34.02</v>
      </c>
      <c r="K9" s="80"/>
      <c r="L9" s="80"/>
      <c r="M9" s="80"/>
    </row>
    <row r="10" spans="1:13" ht="12.75">
      <c r="A10" s="33">
        <v>9</v>
      </c>
      <c r="B10" s="75">
        <v>71.58</v>
      </c>
      <c r="C10" s="73">
        <v>79.05</v>
      </c>
      <c r="D10" s="73">
        <v>75.21</v>
      </c>
      <c r="E10" s="73">
        <v>103.05</v>
      </c>
      <c r="F10" s="73">
        <v>86.28</v>
      </c>
      <c r="G10" s="73">
        <v>87.93</v>
      </c>
      <c r="H10" s="73">
        <v>47.07</v>
      </c>
      <c r="I10" s="73">
        <v>49.56</v>
      </c>
      <c r="J10" s="84">
        <v>49.77</v>
      </c>
      <c r="K10" s="80"/>
      <c r="L10" s="80"/>
      <c r="M10" s="80"/>
    </row>
    <row r="11" spans="1:13" ht="12.75">
      <c r="A11" s="33">
        <v>10</v>
      </c>
      <c r="B11" s="75">
        <v>56.76</v>
      </c>
      <c r="C11" s="73">
        <v>56.82</v>
      </c>
      <c r="D11" s="73">
        <v>56.52</v>
      </c>
      <c r="E11" s="73">
        <v>71.43</v>
      </c>
      <c r="F11" s="73">
        <v>72.51</v>
      </c>
      <c r="G11" s="73">
        <v>64.26</v>
      </c>
      <c r="H11" s="73">
        <v>26.16</v>
      </c>
      <c r="I11" s="73">
        <v>34.32</v>
      </c>
      <c r="J11" s="84">
        <v>34.47</v>
      </c>
      <c r="K11" s="80"/>
      <c r="L11" s="80"/>
      <c r="M11" s="80"/>
    </row>
    <row r="12" spans="1:13" ht="12.75">
      <c r="A12" s="33">
        <v>11</v>
      </c>
      <c r="B12" s="75">
        <v>38.64</v>
      </c>
      <c r="C12" s="73">
        <v>34.35</v>
      </c>
      <c r="D12" s="73">
        <v>33.99</v>
      </c>
      <c r="E12" s="73">
        <v>43.59</v>
      </c>
      <c r="F12" s="73">
        <v>48.91578947368421</v>
      </c>
      <c r="G12" s="73">
        <v>39.45</v>
      </c>
      <c r="H12" s="73">
        <v>13.47</v>
      </c>
      <c r="I12" s="73">
        <v>14.79</v>
      </c>
      <c r="J12" s="84">
        <v>16.17</v>
      </c>
      <c r="K12" s="80"/>
      <c r="L12" s="80"/>
      <c r="M12" s="80"/>
    </row>
    <row r="13" spans="1:13" ht="12.75">
      <c r="A13" s="33">
        <v>12</v>
      </c>
      <c r="B13" s="76">
        <v>63.78</v>
      </c>
      <c r="C13" s="73">
        <v>60.21</v>
      </c>
      <c r="D13" s="73">
        <v>56.76</v>
      </c>
      <c r="E13" s="73">
        <v>59.7</v>
      </c>
      <c r="F13" s="73">
        <v>74.65263157894736</v>
      </c>
      <c r="G13" s="73">
        <v>53.96842105263158</v>
      </c>
      <c r="H13" s="73">
        <v>43.14</v>
      </c>
      <c r="I13" s="73">
        <v>41.61</v>
      </c>
      <c r="J13" s="84">
        <v>40.59</v>
      </c>
      <c r="K13" s="80"/>
      <c r="L13" s="80"/>
      <c r="M13" s="80"/>
    </row>
    <row r="14" spans="1:13" ht="24" customHeight="1">
      <c r="A14" s="60" t="s">
        <v>23</v>
      </c>
      <c r="B14" s="203" t="s">
        <v>7</v>
      </c>
      <c r="C14" s="204"/>
      <c r="D14" s="204"/>
      <c r="E14" s="204"/>
      <c r="F14" s="204"/>
      <c r="G14" s="204"/>
      <c r="H14" s="204"/>
      <c r="I14" s="204"/>
      <c r="J14" s="205"/>
      <c r="K14" s="53"/>
      <c r="L14" s="53"/>
      <c r="M14" s="53"/>
    </row>
    <row r="15" spans="1:13" ht="15.75" customHeight="1">
      <c r="A15" s="33">
        <v>4</v>
      </c>
      <c r="B15" s="89">
        <v>1.4755555555555557</v>
      </c>
      <c r="C15" s="90">
        <v>2.4126315789473685</v>
      </c>
      <c r="D15" s="90">
        <v>2.3210526315789473</v>
      </c>
      <c r="E15" s="90">
        <v>0.9858823529411765</v>
      </c>
      <c r="F15" s="90">
        <v>1.0194736842105263</v>
      </c>
      <c r="G15" s="90">
        <v>1.1541176470588237</v>
      </c>
      <c r="H15" s="90">
        <v>1.7647368421052632</v>
      </c>
      <c r="I15" s="90">
        <v>2.376315789473684</v>
      </c>
      <c r="J15" s="91">
        <v>5.5268421052631584</v>
      </c>
      <c r="K15" s="81"/>
      <c r="L15" s="81"/>
      <c r="M15" s="81"/>
    </row>
    <row r="16" spans="1:13" ht="12.75">
      <c r="A16" s="33">
        <v>5</v>
      </c>
      <c r="B16" s="92">
        <v>0.9177777777777778</v>
      </c>
      <c r="C16" s="54">
        <v>1.4373684210526314</v>
      </c>
      <c r="D16" s="54">
        <v>2.331578947368421</v>
      </c>
      <c r="E16" s="54">
        <v>0.6268421052631579</v>
      </c>
      <c r="F16" s="54">
        <v>0.9195</v>
      </c>
      <c r="G16" s="54">
        <v>1.1005</v>
      </c>
      <c r="H16" s="54">
        <v>1.1178947368421053</v>
      </c>
      <c r="I16" s="54">
        <v>2.1021052631578945</v>
      </c>
      <c r="J16" s="85">
        <v>3.967222222222221</v>
      </c>
      <c r="K16" s="81"/>
      <c r="L16" s="81"/>
      <c r="M16" s="81"/>
    </row>
    <row r="17" spans="1:13" ht="12.75">
      <c r="A17" s="33">
        <v>6</v>
      </c>
      <c r="B17" s="92">
        <v>2.8789473684210525</v>
      </c>
      <c r="C17" s="54">
        <v>3.23</v>
      </c>
      <c r="D17" s="54">
        <v>5.777058823529412</v>
      </c>
      <c r="E17" s="54">
        <v>1.2342105263157896</v>
      </c>
      <c r="F17" s="54">
        <v>1.621578947368421</v>
      </c>
      <c r="G17" s="54">
        <v>1.8738888888888887</v>
      </c>
      <c r="H17" s="54">
        <v>3.986315789473684</v>
      </c>
      <c r="I17" s="54">
        <v>19.832</v>
      </c>
      <c r="J17" s="85">
        <v>25.109375</v>
      </c>
      <c r="K17" s="81"/>
      <c r="L17" s="81"/>
      <c r="M17" s="81"/>
    </row>
    <row r="18" spans="1:13" ht="12.75">
      <c r="A18" s="33">
        <v>7</v>
      </c>
      <c r="B18" s="92">
        <v>3.2905555555555552</v>
      </c>
      <c r="C18" s="54">
        <v>3.482352941176471</v>
      </c>
      <c r="D18" s="54">
        <v>2.97</v>
      </c>
      <c r="E18" s="54">
        <v>1.7811111111111109</v>
      </c>
      <c r="F18" s="54">
        <v>1.182</v>
      </c>
      <c r="G18" s="54">
        <v>0.9421052631578949</v>
      </c>
      <c r="H18" s="54">
        <v>2.833684210526316</v>
      </c>
      <c r="I18" s="54">
        <v>3.25</v>
      </c>
      <c r="J18" s="85">
        <v>3.714210526315789</v>
      </c>
      <c r="K18" s="81"/>
      <c r="L18" s="81"/>
      <c r="M18" s="81"/>
    </row>
    <row r="19" spans="1:13" ht="12.75">
      <c r="A19" s="33">
        <v>8</v>
      </c>
      <c r="B19" s="92">
        <v>1.6163157894736844</v>
      </c>
      <c r="C19" s="54">
        <v>1.81</v>
      </c>
      <c r="D19" s="54">
        <v>2.4022222222222225</v>
      </c>
      <c r="E19" s="54">
        <v>0.726842105263158</v>
      </c>
      <c r="F19" s="54">
        <v>0.8969999999999999</v>
      </c>
      <c r="G19" s="54">
        <v>1.0242105263157895</v>
      </c>
      <c r="H19" s="54">
        <v>0.7826315789473683</v>
      </c>
      <c r="I19" s="54">
        <v>1.7225</v>
      </c>
      <c r="J19" s="85">
        <v>1.4805555555555556</v>
      </c>
      <c r="K19" s="81"/>
      <c r="L19" s="81"/>
      <c r="M19" s="81"/>
    </row>
    <row r="20" spans="1:13" ht="12.75">
      <c r="A20" s="33">
        <v>9</v>
      </c>
      <c r="B20" s="92">
        <v>0.9</v>
      </c>
      <c r="C20" s="54">
        <v>1.6510526315789473</v>
      </c>
      <c r="D20" s="54">
        <v>2.3026315789473686</v>
      </c>
      <c r="E20" s="54">
        <v>0.5136842105263157</v>
      </c>
      <c r="F20" s="54">
        <v>0.7236842105263157</v>
      </c>
      <c r="G20" s="54">
        <v>0.6978947368421053</v>
      </c>
      <c r="H20" s="54">
        <v>0.7115789473684211</v>
      </c>
      <c r="I20" s="54">
        <v>0.9673684210526313</v>
      </c>
      <c r="J20" s="85">
        <v>1.2478947368421054</v>
      </c>
      <c r="K20" s="81"/>
      <c r="L20" s="81"/>
      <c r="M20" s="81"/>
    </row>
    <row r="21" spans="1:13" ht="12.75">
      <c r="A21" s="33">
        <v>10</v>
      </c>
      <c r="B21" s="92">
        <v>1.5463157894736843</v>
      </c>
      <c r="C21" s="55">
        <v>2.3957894736842107</v>
      </c>
      <c r="D21" s="55">
        <v>3.066842105263158</v>
      </c>
      <c r="E21" s="55">
        <v>0.6536842105263158</v>
      </c>
      <c r="F21" s="55">
        <v>0.6431578947368422</v>
      </c>
      <c r="G21" s="55">
        <v>1.152777777777778</v>
      </c>
      <c r="H21" s="55">
        <v>0.8047368421052631</v>
      </c>
      <c r="I21" s="55">
        <v>0.9994736842105262</v>
      </c>
      <c r="J21" s="58">
        <v>1.6247368421052628</v>
      </c>
      <c r="K21" s="82"/>
      <c r="L21" s="82"/>
      <c r="M21" s="82"/>
    </row>
    <row r="22" spans="1:13" ht="12.75">
      <c r="A22" s="33">
        <v>11</v>
      </c>
      <c r="B22" s="92">
        <v>2.512105263157895</v>
      </c>
      <c r="C22" s="55">
        <v>7.464736842105264</v>
      </c>
      <c r="D22" s="55">
        <v>7.451000000000002</v>
      </c>
      <c r="E22" s="55">
        <v>3.0421052631578944</v>
      </c>
      <c r="F22" s="55">
        <v>4.261666666666667</v>
      </c>
      <c r="G22" s="55">
        <v>4.5578947368421066</v>
      </c>
      <c r="H22" s="55">
        <v>5.331052631578948</v>
      </c>
      <c r="I22" s="55">
        <v>11.475999999999997</v>
      </c>
      <c r="J22" s="58">
        <v>21.278421052631575</v>
      </c>
      <c r="K22" s="82"/>
      <c r="L22" s="82"/>
      <c r="M22" s="82"/>
    </row>
    <row r="23" spans="1:13" ht="12.75">
      <c r="A23" s="33">
        <v>12</v>
      </c>
      <c r="B23" s="92">
        <v>4.069473684210527</v>
      </c>
      <c r="C23" s="55">
        <v>2.3711111111111114</v>
      </c>
      <c r="D23" s="55">
        <v>3.989</v>
      </c>
      <c r="E23" s="55">
        <v>1.020526315789474</v>
      </c>
      <c r="F23" s="55">
        <v>0.7047368421052631</v>
      </c>
      <c r="G23" s="55">
        <v>1.2194444444444446</v>
      </c>
      <c r="H23" s="55">
        <v>0.9731578947368422</v>
      </c>
      <c r="I23" s="55">
        <v>1.3372222222222225</v>
      </c>
      <c r="J23" s="58">
        <v>2.2021052631578946</v>
      </c>
      <c r="K23" s="82"/>
      <c r="L23" s="82"/>
      <c r="M23" s="82"/>
    </row>
    <row r="24" spans="1:13" ht="24" customHeight="1">
      <c r="A24" s="60" t="s">
        <v>23</v>
      </c>
      <c r="B24" s="206" t="s">
        <v>33</v>
      </c>
      <c r="C24" s="207"/>
      <c r="D24" s="207"/>
      <c r="E24" s="207"/>
      <c r="F24" s="207"/>
      <c r="G24" s="207"/>
      <c r="H24" s="207"/>
      <c r="I24" s="207"/>
      <c r="J24" s="208"/>
      <c r="K24" s="53"/>
      <c r="L24" s="53"/>
      <c r="M24" s="53"/>
    </row>
    <row r="25" spans="1:13" ht="12.75">
      <c r="A25" s="33">
        <v>4</v>
      </c>
      <c r="B25" s="92">
        <v>0.2955555555555555</v>
      </c>
      <c r="C25" s="55">
        <v>0.2889473684210526</v>
      </c>
      <c r="D25" s="55">
        <v>0.4336842105263157</v>
      </c>
      <c r="E25" s="55">
        <v>0.4664705882352941</v>
      </c>
      <c r="F25" s="55">
        <v>0.591578947368421</v>
      </c>
      <c r="G25" s="55">
        <v>0.6058823529411765</v>
      </c>
      <c r="H25" s="55">
        <v>0.4636842105263157</v>
      </c>
      <c r="I25" s="55">
        <v>0.39210526315789473</v>
      </c>
      <c r="J25" s="58">
        <v>0.2157894736842105</v>
      </c>
      <c r="K25" s="82"/>
      <c r="L25" s="82"/>
      <c r="M25" s="82"/>
    </row>
    <row r="26" spans="1:13" ht="12.75">
      <c r="A26" s="33">
        <v>5</v>
      </c>
      <c r="B26" s="92">
        <v>0.41444444444444445</v>
      </c>
      <c r="C26" s="55">
        <v>0.3068421052631579</v>
      </c>
      <c r="D26" s="55">
        <v>0.1936842105263158</v>
      </c>
      <c r="E26" s="55">
        <v>0.46473684210526317</v>
      </c>
      <c r="F26" s="55">
        <v>0.3655000000000001</v>
      </c>
      <c r="G26" s="55">
        <v>0.2860000000000001</v>
      </c>
      <c r="H26" s="55">
        <v>0.4194736842105263</v>
      </c>
      <c r="I26" s="55">
        <v>0.3847368421052632</v>
      </c>
      <c r="J26" s="58">
        <v>0.2672222222222222</v>
      </c>
      <c r="K26" s="82"/>
      <c r="L26" s="82"/>
      <c r="M26" s="82"/>
    </row>
    <row r="27" spans="1:13" ht="12.75">
      <c r="A27" s="33">
        <v>6</v>
      </c>
      <c r="B27" s="92">
        <v>0.28736842105263155</v>
      </c>
      <c r="C27" s="55">
        <v>0.26421052631578945</v>
      </c>
      <c r="D27" s="55">
        <v>0.14823529411764708</v>
      </c>
      <c r="E27" s="55">
        <v>0.4152631578947369</v>
      </c>
      <c r="F27" s="55">
        <v>0.33578947368421047</v>
      </c>
      <c r="G27" s="55">
        <v>0.21388888888888888</v>
      </c>
      <c r="H27" s="55">
        <v>0.48210526315789476</v>
      </c>
      <c r="I27" s="55">
        <v>0.1355</v>
      </c>
      <c r="J27" s="58">
        <v>0.2075</v>
      </c>
      <c r="K27" s="82"/>
      <c r="L27" s="82"/>
      <c r="M27" s="82"/>
    </row>
    <row r="28" spans="1:13" ht="12.75">
      <c r="A28" s="33">
        <v>7</v>
      </c>
      <c r="B28" s="92">
        <v>0.2072222222222222</v>
      </c>
      <c r="C28" s="55">
        <v>0.20117647058823532</v>
      </c>
      <c r="D28" s="55">
        <v>0.285</v>
      </c>
      <c r="E28" s="55">
        <v>0.2844444444444445</v>
      </c>
      <c r="F28" s="55">
        <v>0.42600000000000005</v>
      </c>
      <c r="G28" s="55">
        <v>0.3994736842105263</v>
      </c>
      <c r="H28" s="55">
        <v>0.4505263157894737</v>
      </c>
      <c r="I28" s="55">
        <v>0.492</v>
      </c>
      <c r="J28" s="58">
        <v>0.4878947368421052</v>
      </c>
      <c r="K28" s="82"/>
      <c r="L28" s="82"/>
      <c r="M28" s="82"/>
    </row>
    <row r="29" spans="1:13" ht="12.75">
      <c r="A29" s="33">
        <v>8</v>
      </c>
      <c r="B29" s="92">
        <v>0.42631578947368426</v>
      </c>
      <c r="C29" s="55">
        <v>0.38333333333333336</v>
      </c>
      <c r="D29" s="55">
        <v>0.27722222222222226</v>
      </c>
      <c r="E29" s="55">
        <v>0.5521052631578947</v>
      </c>
      <c r="F29" s="55">
        <v>0.6190000000000001</v>
      </c>
      <c r="G29" s="55">
        <v>0.6305263157894737</v>
      </c>
      <c r="H29" s="55">
        <v>0.8057894736842105</v>
      </c>
      <c r="I29" s="55">
        <v>0.6085</v>
      </c>
      <c r="J29" s="58">
        <v>0.7161111111111111</v>
      </c>
      <c r="K29" s="82"/>
      <c r="L29" s="82"/>
      <c r="M29" s="82"/>
    </row>
    <row r="30" spans="1:13" ht="12.75">
      <c r="A30" s="33">
        <v>9</v>
      </c>
      <c r="B30" s="92">
        <v>0.5563157894736843</v>
      </c>
      <c r="C30" s="55">
        <v>0.34421052631578947</v>
      </c>
      <c r="D30" s="55">
        <v>0.3147368421052631</v>
      </c>
      <c r="E30" s="55">
        <v>0.6263157894736842</v>
      </c>
      <c r="F30" s="55">
        <v>0.5905263157894739</v>
      </c>
      <c r="G30" s="55">
        <v>0.7221052631578947</v>
      </c>
      <c r="H30" s="55">
        <v>0.6384210526315789</v>
      </c>
      <c r="I30" s="55">
        <v>0.6631578947368422</v>
      </c>
      <c r="J30" s="58">
        <v>0.6747368421052631</v>
      </c>
      <c r="K30" s="82"/>
      <c r="L30" s="82"/>
      <c r="M30" s="82"/>
    </row>
    <row r="31" spans="1:13" ht="12.75">
      <c r="A31" s="33">
        <v>10</v>
      </c>
      <c r="B31" s="92">
        <v>0.42</v>
      </c>
      <c r="C31" s="55">
        <v>0.2805263157894737</v>
      </c>
      <c r="D31" s="55">
        <v>0.22157894736842104</v>
      </c>
      <c r="E31" s="55">
        <v>0.6178947368421052</v>
      </c>
      <c r="F31" s="55">
        <v>0.6442105263157893</v>
      </c>
      <c r="G31" s="55">
        <v>0.6255555555555555</v>
      </c>
      <c r="H31" s="55">
        <v>0.8394736842105263</v>
      </c>
      <c r="I31" s="55">
        <v>0.764736842105263</v>
      </c>
      <c r="J31" s="58">
        <v>0.7115789473684211</v>
      </c>
      <c r="K31" s="82"/>
      <c r="L31" s="82"/>
      <c r="M31" s="82"/>
    </row>
    <row r="32" spans="1:13" ht="12.75">
      <c r="A32" s="33">
        <v>11</v>
      </c>
      <c r="B32" s="92">
        <v>0.39894736842105266</v>
      </c>
      <c r="C32" s="55">
        <v>0.2478947368421053</v>
      </c>
      <c r="D32" s="55">
        <v>0.21649999999999997</v>
      </c>
      <c r="E32" s="55">
        <v>0.40105263157894744</v>
      </c>
      <c r="F32" s="55">
        <v>0.3561111111111111</v>
      </c>
      <c r="G32" s="55">
        <v>0.30631578947368415</v>
      </c>
      <c r="H32" s="55">
        <v>0.3768421052631579</v>
      </c>
      <c r="I32" s="55">
        <v>0.18850000000000003</v>
      </c>
      <c r="J32" s="58">
        <v>0.12736842105263158</v>
      </c>
      <c r="K32" s="82"/>
      <c r="L32" s="82"/>
      <c r="M32" s="82"/>
    </row>
    <row r="33" spans="1:13" ht="13.5" thickBot="1">
      <c r="A33" s="35">
        <v>12</v>
      </c>
      <c r="B33" s="93">
        <v>0.27</v>
      </c>
      <c r="C33" s="62">
        <v>0.34722222222222227</v>
      </c>
      <c r="D33" s="62">
        <v>0.21549999999999994</v>
      </c>
      <c r="E33" s="62">
        <v>0.4905263157894737</v>
      </c>
      <c r="F33" s="62">
        <v>0.7463157894736844</v>
      </c>
      <c r="G33" s="62">
        <v>0.6116666666666668</v>
      </c>
      <c r="H33" s="62">
        <v>0.6621052631578948</v>
      </c>
      <c r="I33" s="62">
        <v>0.6472222222222223</v>
      </c>
      <c r="J33" s="63">
        <v>0.5094736842105264</v>
      </c>
      <c r="K33" s="82"/>
      <c r="L33" s="82"/>
      <c r="M33" s="82"/>
    </row>
    <row r="34" spans="1:13" ht="12.75">
      <c r="A34" s="33"/>
      <c r="B34" s="55"/>
      <c r="C34" s="55"/>
      <c r="D34" s="55"/>
      <c r="E34" s="55"/>
      <c r="F34" s="55"/>
      <c r="G34" s="55"/>
      <c r="H34" s="55"/>
      <c r="I34" s="55"/>
      <c r="J34" s="55"/>
      <c r="K34" s="4"/>
      <c r="L34" s="82"/>
      <c r="M34" s="82"/>
    </row>
    <row r="35" spans="1:13" ht="13.5" thickBot="1">
      <c r="A35" s="33"/>
      <c r="B35" s="55"/>
      <c r="C35" s="55"/>
      <c r="D35" s="55"/>
      <c r="E35" s="55"/>
      <c r="F35" s="55"/>
      <c r="G35" s="55"/>
      <c r="H35" s="55"/>
      <c r="I35" s="55"/>
      <c r="J35" s="55"/>
      <c r="K35" s="4"/>
      <c r="L35" s="82"/>
      <c r="M35" s="82"/>
    </row>
    <row r="36" spans="1:4" ht="36" customHeight="1">
      <c r="A36" s="234" t="s">
        <v>9</v>
      </c>
      <c r="B36" s="235"/>
      <c r="C36" s="235"/>
      <c r="D36" s="236"/>
    </row>
    <row r="37" spans="1:4" ht="30.75" customHeight="1">
      <c r="A37" s="60" t="s">
        <v>23</v>
      </c>
      <c r="B37" s="56" t="s">
        <v>4</v>
      </c>
      <c r="C37" s="56" t="s">
        <v>5</v>
      </c>
      <c r="D37" s="61" t="s">
        <v>6</v>
      </c>
    </row>
    <row r="38" spans="1:4" ht="12.75">
      <c r="A38" s="33">
        <v>4</v>
      </c>
      <c r="B38" s="89">
        <f aca="true" t="shared" si="0" ref="B38:B46">B15/H15</f>
        <v>0.8361334791397423</v>
      </c>
      <c r="C38" s="55">
        <f aca="true" t="shared" si="1" ref="C38:C46">C15/I15</f>
        <v>1.015282392026578</v>
      </c>
      <c r="D38" s="58">
        <f aca="true" t="shared" si="2" ref="D38:D46">D15/J15</f>
        <v>0.419960003809161</v>
      </c>
    </row>
    <row r="39" spans="1:4" ht="12.75">
      <c r="A39" s="33">
        <v>5</v>
      </c>
      <c r="B39" s="92">
        <f t="shared" si="0"/>
        <v>0.8209876543209876</v>
      </c>
      <c r="C39" s="55">
        <f t="shared" si="1"/>
        <v>0.6837756634952429</v>
      </c>
      <c r="D39" s="58">
        <f t="shared" si="2"/>
        <v>0.5877106995187171</v>
      </c>
    </row>
    <row r="40" spans="1:4" ht="12.75">
      <c r="A40" s="33">
        <v>6</v>
      </c>
      <c r="B40" s="92">
        <f t="shared" si="0"/>
        <v>0.7222075521520993</v>
      </c>
      <c r="C40" s="55">
        <f t="shared" si="1"/>
        <v>0.16286809197256957</v>
      </c>
      <c r="D40" s="58">
        <f t="shared" si="2"/>
        <v>0.23007577144112157</v>
      </c>
    </row>
    <row r="41" spans="1:4" ht="12.75">
      <c r="A41" s="33">
        <v>7</v>
      </c>
      <c r="B41" s="92">
        <f t="shared" si="0"/>
        <v>1.1612287436024433</v>
      </c>
      <c r="C41" s="55">
        <f t="shared" si="1"/>
        <v>1.0714932126696834</v>
      </c>
      <c r="D41" s="58">
        <f t="shared" si="2"/>
        <v>0.7996315714893015</v>
      </c>
    </row>
    <row r="42" spans="1:4" ht="12.75">
      <c r="A42" s="33">
        <v>8</v>
      </c>
      <c r="B42" s="92">
        <f t="shared" si="0"/>
        <v>2.0652320107599196</v>
      </c>
      <c r="C42" s="55">
        <f t="shared" si="1"/>
        <v>1.0507982583454283</v>
      </c>
      <c r="D42" s="58">
        <f t="shared" si="2"/>
        <v>1.6225140712945592</v>
      </c>
    </row>
    <row r="43" spans="1:4" ht="12.75">
      <c r="A43" s="33">
        <v>9</v>
      </c>
      <c r="B43" s="92">
        <f t="shared" si="0"/>
        <v>1.264792899408284</v>
      </c>
      <c r="C43" s="55">
        <f t="shared" si="1"/>
        <v>1.7067464635473344</v>
      </c>
      <c r="D43" s="58">
        <f t="shared" si="2"/>
        <v>1.8452129902994516</v>
      </c>
    </row>
    <row r="44" spans="1:4" ht="12.75">
      <c r="A44" s="33">
        <v>10</v>
      </c>
      <c r="B44" s="92">
        <f t="shared" si="0"/>
        <v>1.9215173315892744</v>
      </c>
      <c r="C44" s="55">
        <f t="shared" si="1"/>
        <v>2.397051079515535</v>
      </c>
      <c r="D44" s="58">
        <f t="shared" si="2"/>
        <v>1.8875931324910922</v>
      </c>
    </row>
    <row r="45" spans="1:4" ht="12.75">
      <c r="A45" s="33">
        <v>11</v>
      </c>
      <c r="B45" s="92">
        <f t="shared" si="0"/>
        <v>0.47122124592753484</v>
      </c>
      <c r="C45" s="55">
        <f t="shared" si="1"/>
        <v>0.6504650437526374</v>
      </c>
      <c r="D45" s="58">
        <f t="shared" si="2"/>
        <v>0.350166959360855</v>
      </c>
    </row>
    <row r="46" spans="1:4" ht="13.5" thickBot="1">
      <c r="A46" s="35">
        <v>12</v>
      </c>
      <c r="B46" s="93">
        <f t="shared" si="0"/>
        <v>4.181719848566793</v>
      </c>
      <c r="C46" s="62">
        <f t="shared" si="1"/>
        <v>1.7731616119651017</v>
      </c>
      <c r="D46" s="63">
        <f t="shared" si="2"/>
        <v>1.8114483747609944</v>
      </c>
    </row>
    <row r="47" spans="1:4" ht="12.75">
      <c r="A47" s="69"/>
      <c r="B47" s="55"/>
      <c r="C47" s="55"/>
      <c r="D47" s="55"/>
    </row>
    <row r="48" ht="12.75" customHeight="1" thickBot="1"/>
    <row r="49" spans="1:10" ht="25.5" customHeight="1">
      <c r="A49" s="231" t="s">
        <v>31</v>
      </c>
      <c r="B49" s="232"/>
      <c r="C49" s="232"/>
      <c r="D49" s="232"/>
      <c r="E49" s="232"/>
      <c r="F49" s="232"/>
      <c r="G49" s="232"/>
      <c r="H49" s="232"/>
      <c r="I49" s="232"/>
      <c r="J49" s="233"/>
    </row>
    <row r="50" spans="1:10" ht="15">
      <c r="A50" s="101"/>
      <c r="B50" s="213" t="s">
        <v>49</v>
      </c>
      <c r="C50" s="214"/>
      <c r="D50" s="215"/>
      <c r="E50" s="203" t="s">
        <v>50</v>
      </c>
      <c r="F50" s="204"/>
      <c r="G50" s="216"/>
      <c r="H50" s="217" t="s">
        <v>51</v>
      </c>
      <c r="I50" s="218"/>
      <c r="J50" s="219"/>
    </row>
    <row r="51" spans="1:10" ht="30">
      <c r="A51" s="101"/>
      <c r="B51" s="56" t="s">
        <v>4</v>
      </c>
      <c r="C51" s="56" t="s">
        <v>5</v>
      </c>
      <c r="D51" s="56" t="s">
        <v>6</v>
      </c>
      <c r="E51" s="83" t="s">
        <v>4</v>
      </c>
      <c r="F51" s="83" t="s">
        <v>5</v>
      </c>
      <c r="G51" s="83" t="s">
        <v>6</v>
      </c>
      <c r="H51" s="57" t="s">
        <v>4</v>
      </c>
      <c r="I51" s="57" t="s">
        <v>5</v>
      </c>
      <c r="J51" s="72" t="s">
        <v>6</v>
      </c>
    </row>
    <row r="52" spans="1:10" ht="16.5" customHeight="1">
      <c r="A52" s="101"/>
      <c r="B52" s="209" t="s">
        <v>29</v>
      </c>
      <c r="C52" s="210"/>
      <c r="D52" s="210"/>
      <c r="E52" s="210"/>
      <c r="F52" s="210"/>
      <c r="G52" s="210"/>
      <c r="H52" s="210"/>
      <c r="I52" s="210"/>
      <c r="J52" s="211"/>
    </row>
    <row r="53" spans="1:10" ht="13.5">
      <c r="A53" s="40" t="s">
        <v>46</v>
      </c>
      <c r="B53" s="92">
        <f aca="true" t="shared" si="3" ref="B53:J53">AVERAGE(B16:B17,B22)</f>
        <v>2.102943469785575</v>
      </c>
      <c r="C53" s="55">
        <f t="shared" si="3"/>
        <v>4.0440350877192985</v>
      </c>
      <c r="D53" s="55">
        <f t="shared" si="3"/>
        <v>5.186545923632612</v>
      </c>
      <c r="E53" s="55">
        <f t="shared" si="3"/>
        <v>1.6343859649122807</v>
      </c>
      <c r="F53" s="55">
        <f t="shared" si="3"/>
        <v>2.2675818713450293</v>
      </c>
      <c r="G53" s="55">
        <f t="shared" si="3"/>
        <v>2.5107612085769984</v>
      </c>
      <c r="H53" s="55">
        <f t="shared" si="3"/>
        <v>3.4784210526315795</v>
      </c>
      <c r="I53" s="55">
        <f t="shared" si="3"/>
        <v>11.136701754385966</v>
      </c>
      <c r="J53" s="58">
        <f t="shared" si="3"/>
        <v>16.785006091617934</v>
      </c>
    </row>
    <row r="54" spans="1:10" ht="13.5">
      <c r="A54" s="40" t="s">
        <v>47</v>
      </c>
      <c r="B54" s="92">
        <f aca="true" t="shared" si="4" ref="B54:J54">STDEV(B16:B17,B22)/SQRT(3)</f>
        <v>0.6019708106662975</v>
      </c>
      <c r="C54" s="55">
        <f t="shared" si="4"/>
        <v>1.7869230876755948</v>
      </c>
      <c r="D54" s="55">
        <f t="shared" si="4"/>
        <v>1.5070553066869918</v>
      </c>
      <c r="E54" s="55">
        <f t="shared" si="4"/>
        <v>0.7253687146807555</v>
      </c>
      <c r="F54" s="55">
        <f t="shared" si="4"/>
        <v>1.0174329364114032</v>
      </c>
      <c r="G54" s="55">
        <f t="shared" si="4"/>
        <v>1.0476321484303799</v>
      </c>
      <c r="H54" s="55">
        <f t="shared" si="4"/>
        <v>1.2424629651462156</v>
      </c>
      <c r="I54" s="55">
        <f t="shared" si="4"/>
        <v>5.120990604674156</v>
      </c>
      <c r="J54" s="58">
        <f t="shared" si="4"/>
        <v>6.50360770466721</v>
      </c>
    </row>
    <row r="55" spans="1:10" ht="16.5" customHeight="1">
      <c r="A55" s="101"/>
      <c r="B55" s="209" t="s">
        <v>30</v>
      </c>
      <c r="C55" s="210"/>
      <c r="D55" s="210"/>
      <c r="E55" s="210"/>
      <c r="F55" s="210"/>
      <c r="G55" s="210"/>
      <c r="H55" s="210"/>
      <c r="I55" s="210"/>
      <c r="J55" s="211"/>
    </row>
    <row r="56" spans="1:10" ht="13.5">
      <c r="A56" s="40" t="s">
        <v>46</v>
      </c>
      <c r="B56" s="92">
        <f aca="true" t="shared" si="5" ref="B56:J56">AVERAGE(B15,B18:B21,B23)</f>
        <v>2.1497027290448343</v>
      </c>
      <c r="C56" s="55">
        <f t="shared" si="5"/>
        <v>2.353822956083018</v>
      </c>
      <c r="D56" s="55">
        <f t="shared" si="5"/>
        <v>2.841958089668616</v>
      </c>
      <c r="E56" s="55">
        <f t="shared" si="5"/>
        <v>0.9469550510262584</v>
      </c>
      <c r="F56" s="55">
        <f t="shared" si="5"/>
        <v>0.8616754385964912</v>
      </c>
      <c r="G56" s="55">
        <f t="shared" si="5"/>
        <v>1.0317583992661392</v>
      </c>
      <c r="H56" s="55">
        <f t="shared" si="5"/>
        <v>1.3117543859649123</v>
      </c>
      <c r="I56" s="55">
        <f t="shared" si="5"/>
        <v>1.7754800194931775</v>
      </c>
      <c r="J56" s="58">
        <f t="shared" si="5"/>
        <v>2.632724171539961</v>
      </c>
    </row>
    <row r="57" spans="1:10" ht="14.25" thickBot="1">
      <c r="A57" s="41" t="s">
        <v>47</v>
      </c>
      <c r="B57" s="93">
        <f aca="true" t="shared" si="6" ref="B57:J57">STDEV(B15,B18:B21,B23)/SQRT(6)</f>
        <v>0.5050371088910564</v>
      </c>
      <c r="C57" s="62">
        <f t="shared" si="6"/>
        <v>0.26259779047360043</v>
      </c>
      <c r="D57" s="62">
        <f t="shared" si="6"/>
        <v>0.26697415042665934</v>
      </c>
      <c r="E57" s="62">
        <f t="shared" si="6"/>
        <v>0.18483555884597333</v>
      </c>
      <c r="F57" s="62">
        <f t="shared" si="6"/>
        <v>0.08566935559910398</v>
      </c>
      <c r="G57" s="62">
        <f t="shared" si="6"/>
        <v>0.07840134508576477</v>
      </c>
      <c r="H57" s="62">
        <f t="shared" si="6"/>
        <v>0.3431889359189043</v>
      </c>
      <c r="I57" s="62">
        <f t="shared" si="6"/>
        <v>0.36447769765648413</v>
      </c>
      <c r="J57" s="63">
        <f t="shared" si="6"/>
        <v>0.6829408840518726</v>
      </c>
    </row>
    <row r="59" ht="13.5" thickBot="1"/>
    <row r="60" spans="1:10" ht="24" customHeight="1">
      <c r="A60" s="231" t="s">
        <v>8</v>
      </c>
      <c r="B60" s="232"/>
      <c r="C60" s="232"/>
      <c r="D60" s="232"/>
      <c r="E60" s="232"/>
      <c r="F60" s="232"/>
      <c r="G60" s="232"/>
      <c r="H60" s="232"/>
      <c r="I60" s="232"/>
      <c r="J60" s="233"/>
    </row>
    <row r="61" spans="1:10" ht="15">
      <c r="A61" s="100"/>
      <c r="B61" s="213" t="s">
        <v>49</v>
      </c>
      <c r="C61" s="214"/>
      <c r="D61" s="215"/>
      <c r="E61" s="203" t="s">
        <v>50</v>
      </c>
      <c r="F61" s="204"/>
      <c r="G61" s="216"/>
      <c r="H61" s="217" t="s">
        <v>51</v>
      </c>
      <c r="I61" s="218"/>
      <c r="J61" s="230"/>
    </row>
    <row r="62" spans="1:10" ht="30">
      <c r="A62" s="100"/>
      <c r="B62" s="56" t="s">
        <v>4</v>
      </c>
      <c r="C62" s="56" t="s">
        <v>5</v>
      </c>
      <c r="D62" s="56" t="s">
        <v>6</v>
      </c>
      <c r="E62" s="83" t="s">
        <v>4</v>
      </c>
      <c r="F62" s="83" t="s">
        <v>5</v>
      </c>
      <c r="G62" s="83" t="s">
        <v>6</v>
      </c>
      <c r="H62" s="57" t="s">
        <v>4</v>
      </c>
      <c r="I62" s="57" t="s">
        <v>5</v>
      </c>
      <c r="J62" s="72" t="s">
        <v>6</v>
      </c>
    </row>
    <row r="63" spans="1:10" ht="13.5">
      <c r="A63" s="40" t="s">
        <v>46</v>
      </c>
      <c r="B63" s="55">
        <f aca="true" t="shared" si="7" ref="B63:J63">AVERAGE(B25:B33)</f>
        <v>0.3640188434048083</v>
      </c>
      <c r="C63" s="55">
        <f t="shared" si="7"/>
        <v>0.29604040056568437</v>
      </c>
      <c r="D63" s="55">
        <f t="shared" si="7"/>
        <v>0.2562379696517983</v>
      </c>
      <c r="E63" s="55">
        <f t="shared" si="7"/>
        <v>0.4798677521690937</v>
      </c>
      <c r="F63" s="55">
        <f t="shared" si="7"/>
        <v>0.5194480181936323</v>
      </c>
      <c r="G63" s="55">
        <f t="shared" si="7"/>
        <v>0.4890460574093185</v>
      </c>
      <c r="H63" s="55">
        <f t="shared" si="7"/>
        <v>0.57093567251462</v>
      </c>
      <c r="I63" s="55">
        <f t="shared" si="7"/>
        <v>0.4751621182586095</v>
      </c>
      <c r="J63" s="58">
        <f t="shared" si="7"/>
        <v>0.43529727095516574</v>
      </c>
    </row>
    <row r="64" spans="1:10" ht="13.5">
      <c r="A64" s="40" t="s">
        <v>47</v>
      </c>
      <c r="B64" s="55">
        <f>STDEV(B25:B33)/SQRT($B$65)</f>
        <v>0.035696033531213485</v>
      </c>
      <c r="C64" s="55">
        <f aca="true" t="shared" si="8" ref="C64:J64">STDEV(C25:C33)/SQRT($B$65)</f>
        <v>0.018744622114227758</v>
      </c>
      <c r="D64" s="55">
        <f t="shared" si="8"/>
        <v>0.02793702408414322</v>
      </c>
      <c r="E64" s="55">
        <f t="shared" si="8"/>
        <v>0.03628869842022725</v>
      </c>
      <c r="F64" s="55">
        <f t="shared" si="8"/>
        <v>0.0500058596690725</v>
      </c>
      <c r="G64" s="55">
        <f t="shared" si="8"/>
        <v>0.06236177642347668</v>
      </c>
      <c r="H64" s="55">
        <f t="shared" si="8"/>
        <v>0.05708671767321418</v>
      </c>
      <c r="I64" s="55">
        <f t="shared" si="8"/>
        <v>0.0725989567361121</v>
      </c>
      <c r="J64" s="58">
        <f t="shared" si="8"/>
        <v>0.07852216493562629</v>
      </c>
    </row>
    <row r="65" spans="1:10" ht="14.25" thickBot="1">
      <c r="A65" s="41" t="s">
        <v>45</v>
      </c>
      <c r="B65" s="59">
        <f>COUNT(B25:B33)</f>
        <v>9</v>
      </c>
      <c r="C65" s="37"/>
      <c r="D65" s="37"/>
      <c r="E65" s="37"/>
      <c r="F65" s="37"/>
      <c r="G65" s="37"/>
      <c r="H65" s="37"/>
      <c r="I65" s="37"/>
      <c r="J65" s="38"/>
    </row>
    <row r="66" spans="1:10" ht="13.5">
      <c r="A66" s="129"/>
      <c r="B66" s="128"/>
      <c r="C66" s="4"/>
      <c r="D66" s="4"/>
      <c r="E66" s="4"/>
      <c r="F66" s="4"/>
      <c r="G66" s="4"/>
      <c r="H66" s="4"/>
      <c r="I66" s="4"/>
      <c r="J66" s="4"/>
    </row>
    <row r="67" ht="13.5" thickBot="1"/>
    <row r="68" spans="1:10" ht="27" customHeight="1">
      <c r="A68" s="223" t="s">
        <v>15</v>
      </c>
      <c r="B68" s="224"/>
      <c r="C68" s="224"/>
      <c r="D68" s="224"/>
      <c r="E68" s="224"/>
      <c r="F68" s="224"/>
      <c r="G68" s="224"/>
      <c r="H68" s="224"/>
      <c r="I68" s="224"/>
      <c r="J68" s="225"/>
    </row>
    <row r="69" spans="1:10" ht="18" customHeight="1">
      <c r="A69" s="199" t="s">
        <v>23</v>
      </c>
      <c r="B69" s="212" t="s">
        <v>3</v>
      </c>
      <c r="C69" s="212"/>
      <c r="D69" s="212"/>
      <c r="E69" s="226" t="s">
        <v>16</v>
      </c>
      <c r="F69" s="227"/>
      <c r="G69" s="228"/>
      <c r="H69" s="226" t="s">
        <v>17</v>
      </c>
      <c r="I69" s="227"/>
      <c r="J69" s="229"/>
    </row>
    <row r="70" spans="1:10" ht="30.75">
      <c r="A70" s="199"/>
      <c r="B70" s="64" t="s">
        <v>49</v>
      </c>
      <c r="C70" s="65" t="s">
        <v>50</v>
      </c>
      <c r="D70" s="66" t="s">
        <v>51</v>
      </c>
      <c r="E70" s="64" t="s">
        <v>49</v>
      </c>
      <c r="F70" s="65" t="s">
        <v>50</v>
      </c>
      <c r="G70" s="66" t="s">
        <v>51</v>
      </c>
      <c r="H70" s="64" t="s">
        <v>49</v>
      </c>
      <c r="I70" s="65" t="s">
        <v>50</v>
      </c>
      <c r="J70" s="130" t="s">
        <v>51</v>
      </c>
    </row>
    <row r="71" spans="1:10" ht="12.75">
      <c r="A71" s="33">
        <v>4</v>
      </c>
      <c r="B71" s="74">
        <f aca="true" t="shared" si="9" ref="B71:B79">B5*B25</f>
        <v>19.08993333333333</v>
      </c>
      <c r="C71" s="73">
        <f aca="true" t="shared" si="10" ref="C71:C79">E5*E25</f>
        <v>18.53443137254902</v>
      </c>
      <c r="D71" s="73">
        <f aca="true" t="shared" si="11" ref="D71:D79">H5*H25</f>
        <v>18.320163157894733</v>
      </c>
      <c r="E71" s="74">
        <f aca="true" t="shared" si="12" ref="E71:E79">C5*C25</f>
        <v>17.48283656509695</v>
      </c>
      <c r="F71" s="77">
        <f aca="true" t="shared" si="13" ref="F71:F79">F5*F25</f>
        <v>23.856199445983375</v>
      </c>
      <c r="G71" s="77">
        <f aca="true" t="shared" si="14" ref="G71:G79">I5*I25</f>
        <v>13.719556786703599</v>
      </c>
      <c r="H71" s="75">
        <f aca="true" t="shared" si="15" ref="H71:H79">D5*D25</f>
        <v>19.398694736842103</v>
      </c>
      <c r="I71" s="73">
        <f aca="true" t="shared" si="16" ref="I71:I79">G5*G25</f>
        <v>31.47737024221454</v>
      </c>
      <c r="J71" s="84">
        <f aca="true" t="shared" si="17" ref="J71:J79">J5*J25</f>
        <v>8.040315789473683</v>
      </c>
    </row>
    <row r="72" spans="1:10" ht="12.75">
      <c r="A72" s="33">
        <v>5</v>
      </c>
      <c r="B72" s="75">
        <f t="shared" si="9"/>
        <v>36.28046666666667</v>
      </c>
      <c r="C72" s="73">
        <f t="shared" si="10"/>
        <v>50.581957894736846</v>
      </c>
      <c r="D72" s="73">
        <f t="shared" si="11"/>
        <v>21.997199999999996</v>
      </c>
      <c r="E72" s="75">
        <f t="shared" si="12"/>
        <v>30.865247368421056</v>
      </c>
      <c r="F72" s="73">
        <f t="shared" si="13"/>
        <v>35.48274000000001</v>
      </c>
      <c r="G72" s="73">
        <f t="shared" si="14"/>
        <v>16.285910526315792</v>
      </c>
      <c r="H72" s="75">
        <f t="shared" si="15"/>
        <v>19.66863157894737</v>
      </c>
      <c r="I72" s="73">
        <f t="shared" si="16"/>
        <v>30.810780000000012</v>
      </c>
      <c r="J72" s="84">
        <f t="shared" si="17"/>
        <v>10.838533333333332</v>
      </c>
    </row>
    <row r="73" spans="1:10" ht="12.75">
      <c r="A73" s="33">
        <v>6</v>
      </c>
      <c r="B73" s="75">
        <f t="shared" si="9"/>
        <v>20.397410526315788</v>
      </c>
      <c r="C73" s="73">
        <f t="shared" si="10"/>
        <v>26.510400000000004</v>
      </c>
      <c r="D73" s="73">
        <f t="shared" si="11"/>
        <v>9.791557894736842</v>
      </c>
      <c r="E73" s="75">
        <f t="shared" si="12"/>
        <v>17.564715789473684</v>
      </c>
      <c r="F73" s="73">
        <f t="shared" si="13"/>
        <v>22.514684210526312</v>
      </c>
      <c r="G73" s="73">
        <f t="shared" si="14"/>
        <v>3.0040350000000005</v>
      </c>
      <c r="H73" s="75">
        <f t="shared" si="15"/>
        <v>9.571058823529414</v>
      </c>
      <c r="I73" s="73">
        <f t="shared" si="16"/>
        <v>13.038666666666666</v>
      </c>
      <c r="J73" s="84">
        <f t="shared" si="17"/>
        <v>4.351274999999999</v>
      </c>
    </row>
    <row r="74" spans="1:10" ht="12.75">
      <c r="A74" s="33">
        <v>7</v>
      </c>
      <c r="B74" s="75">
        <f t="shared" si="9"/>
        <v>14.198866666666664</v>
      </c>
      <c r="C74" s="73">
        <f t="shared" si="10"/>
        <v>24.56746666666667</v>
      </c>
      <c r="D74" s="73">
        <f t="shared" si="11"/>
        <v>9.136673684210528</v>
      </c>
      <c r="E74" s="75">
        <f t="shared" si="12"/>
        <v>12.446117647058827</v>
      </c>
      <c r="F74" s="73">
        <f t="shared" si="13"/>
        <v>43.439220000000006</v>
      </c>
      <c r="G74" s="73">
        <f t="shared" si="14"/>
        <v>10.00728</v>
      </c>
      <c r="H74" s="75">
        <f t="shared" si="15"/>
        <v>17.55</v>
      </c>
      <c r="I74" s="73">
        <f t="shared" si="16"/>
        <v>44.92880526315789</v>
      </c>
      <c r="J74" s="84">
        <f t="shared" si="17"/>
        <v>10.553163157894735</v>
      </c>
    </row>
    <row r="75" spans="1:10" ht="12.75">
      <c r="A75" s="33">
        <v>8</v>
      </c>
      <c r="B75" s="75">
        <f t="shared" si="9"/>
        <v>24.27307479224377</v>
      </c>
      <c r="C75" s="73">
        <f t="shared" si="10"/>
        <v>35.958615789473676</v>
      </c>
      <c r="D75" s="73">
        <f t="shared" si="11"/>
        <v>26.83278947368421</v>
      </c>
      <c r="E75" s="75">
        <f t="shared" si="12"/>
        <v>22.586000000000002</v>
      </c>
      <c r="F75" s="73">
        <f t="shared" si="13"/>
        <v>34.65162</v>
      </c>
      <c r="G75" s="73">
        <f t="shared" si="14"/>
        <v>22.526670000000003</v>
      </c>
      <c r="H75" s="75">
        <f t="shared" si="15"/>
        <v>16.491950000000003</v>
      </c>
      <c r="I75" s="73">
        <f t="shared" si="16"/>
        <v>36.412894736842105</v>
      </c>
      <c r="J75" s="84">
        <f t="shared" si="17"/>
        <v>24.3621</v>
      </c>
    </row>
    <row r="76" spans="1:10" ht="12.75">
      <c r="A76" s="33">
        <v>9</v>
      </c>
      <c r="B76" s="75">
        <f t="shared" si="9"/>
        <v>39.82108421052632</v>
      </c>
      <c r="C76" s="73">
        <f t="shared" si="10"/>
        <v>64.54184210526316</v>
      </c>
      <c r="D76" s="73">
        <f t="shared" si="11"/>
        <v>30.05047894736842</v>
      </c>
      <c r="E76" s="75">
        <f t="shared" si="12"/>
        <v>27.209842105263156</v>
      </c>
      <c r="F76" s="73">
        <f t="shared" si="13"/>
        <v>50.950610526315806</v>
      </c>
      <c r="G76" s="73">
        <f t="shared" si="14"/>
        <v>32.8661052631579</v>
      </c>
      <c r="H76" s="75">
        <f t="shared" si="15"/>
        <v>23.671357894736836</v>
      </c>
      <c r="I76" s="73">
        <f t="shared" si="16"/>
        <v>63.49471578947369</v>
      </c>
      <c r="J76" s="84">
        <f t="shared" si="17"/>
        <v>33.58165263157895</v>
      </c>
    </row>
    <row r="77" spans="1:10" ht="12.75">
      <c r="A77" s="33">
        <v>10</v>
      </c>
      <c r="B77" s="75">
        <f t="shared" si="9"/>
        <v>23.839199999999998</v>
      </c>
      <c r="C77" s="73">
        <f t="shared" si="10"/>
        <v>44.136221052631576</v>
      </c>
      <c r="D77" s="73">
        <f t="shared" si="11"/>
        <v>21.960631578947368</v>
      </c>
      <c r="E77" s="75">
        <f t="shared" si="12"/>
        <v>15.939505263157894</v>
      </c>
      <c r="F77" s="73">
        <f t="shared" si="13"/>
        <v>46.71170526315789</v>
      </c>
      <c r="G77" s="73">
        <f t="shared" si="14"/>
        <v>26.245768421052627</v>
      </c>
      <c r="H77" s="75">
        <f t="shared" si="15"/>
        <v>12.523642105263159</v>
      </c>
      <c r="I77" s="73">
        <f t="shared" si="16"/>
        <v>40.1982</v>
      </c>
      <c r="J77" s="84">
        <f t="shared" si="17"/>
        <v>24.528126315789475</v>
      </c>
    </row>
    <row r="78" spans="1:10" ht="12.75">
      <c r="A78" s="33">
        <v>11</v>
      </c>
      <c r="B78" s="75">
        <f t="shared" si="9"/>
        <v>15.415326315789475</v>
      </c>
      <c r="C78" s="73">
        <f t="shared" si="10"/>
        <v>17.48188421052632</v>
      </c>
      <c r="D78" s="73">
        <f t="shared" si="11"/>
        <v>5.076063157894738</v>
      </c>
      <c r="E78" s="75">
        <f t="shared" si="12"/>
        <v>8.515184210526318</v>
      </c>
      <c r="F78" s="73">
        <f t="shared" si="13"/>
        <v>17.419456140350874</v>
      </c>
      <c r="G78" s="73">
        <f t="shared" si="14"/>
        <v>2.7879150000000004</v>
      </c>
      <c r="H78" s="75">
        <f t="shared" si="15"/>
        <v>7.358834999999999</v>
      </c>
      <c r="I78" s="73">
        <f t="shared" si="16"/>
        <v>12.08415789473684</v>
      </c>
      <c r="J78" s="84">
        <f t="shared" si="17"/>
        <v>2.0595473684210526</v>
      </c>
    </row>
    <row r="79" spans="1:10" ht="13.5" thickBot="1">
      <c r="A79" s="35">
        <v>12</v>
      </c>
      <c r="B79" s="86">
        <f t="shared" si="9"/>
        <v>17.2206</v>
      </c>
      <c r="C79" s="87">
        <f t="shared" si="10"/>
        <v>29.284421052631583</v>
      </c>
      <c r="D79" s="87">
        <f t="shared" si="11"/>
        <v>28.56322105263158</v>
      </c>
      <c r="E79" s="86">
        <f t="shared" si="12"/>
        <v>20.906250000000004</v>
      </c>
      <c r="F79" s="87">
        <f t="shared" si="13"/>
        <v>55.714437673130206</v>
      </c>
      <c r="G79" s="87">
        <f t="shared" si="14"/>
        <v>26.93091666666667</v>
      </c>
      <c r="H79" s="86">
        <f t="shared" si="15"/>
        <v>12.231779999999997</v>
      </c>
      <c r="I79" s="87">
        <f t="shared" si="16"/>
        <v>33.01068421052632</v>
      </c>
      <c r="J79" s="88">
        <f t="shared" si="17"/>
        <v>20.679536842105268</v>
      </c>
    </row>
  </sheetData>
  <mergeCells count="24">
    <mergeCell ref="A1:A3"/>
    <mergeCell ref="A68:J68"/>
    <mergeCell ref="E69:G69"/>
    <mergeCell ref="H69:J69"/>
    <mergeCell ref="B61:D61"/>
    <mergeCell ref="E61:G61"/>
    <mergeCell ref="H61:J61"/>
    <mergeCell ref="A60:J60"/>
    <mergeCell ref="A49:J49"/>
    <mergeCell ref="A36:D36"/>
    <mergeCell ref="A69:A70"/>
    <mergeCell ref="B4:J4"/>
    <mergeCell ref="B14:J14"/>
    <mergeCell ref="B24:J24"/>
    <mergeCell ref="B55:J55"/>
    <mergeCell ref="B52:J52"/>
    <mergeCell ref="B69:D69"/>
    <mergeCell ref="B50:D50"/>
    <mergeCell ref="E50:G50"/>
    <mergeCell ref="H50:J50"/>
    <mergeCell ref="B1:J1"/>
    <mergeCell ref="B2:D2"/>
    <mergeCell ref="E2:G2"/>
    <mergeCell ref="H2:J2"/>
  </mergeCells>
  <printOptions/>
  <pageMargins left="0.75" right="0.75" top="1" bottom="1" header="0.5" footer="0.5"/>
  <pageSetup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gang luo</dc:creator>
  <cp:keywords/>
  <dc:description/>
  <cp:lastModifiedBy>gang luo</cp:lastModifiedBy>
  <cp:lastPrinted>2006-06-15T16:22:47Z</cp:lastPrinted>
  <dcterms:created xsi:type="dcterms:W3CDTF">2006-03-08T21:45:55Z</dcterms:created>
  <dcterms:modified xsi:type="dcterms:W3CDTF">2006-07-19T14:10:03Z</dcterms:modified>
  <cp:category/>
  <cp:version/>
  <cp:contentType/>
  <cp:contentStatus/>
</cp:coreProperties>
</file>